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els1.sharepoint.com/teams/ToolsSolutions/Documents partages/Ber_Phil/aUpdate Tools/Updates 2023/01.2023/29 Buitenlandse vergoeding/Basic/"/>
    </mc:Choice>
  </mc:AlternateContent>
  <xr:revisionPtr revIDLastSave="197" documentId="8_{59580D2B-6DF0-4E7A-B5E3-AEDA3212CDD7}" xr6:coauthVersionLast="47" xr6:coauthVersionMax="47" xr10:uidLastSave="{C7D0AC1A-C3BB-4AE8-A332-EF8533F2A336}"/>
  <bookViews>
    <workbookView showSheetTabs="0" xWindow="-103" yWindow="-103" windowWidth="33120" windowHeight="18120" tabRatio="932" xr2:uid="{00000000-000D-0000-FFFF-FFFF00000000}"/>
  </bookViews>
  <sheets>
    <sheet name="Home" sheetId="227" r:id="rId1"/>
    <sheet name="2" sheetId="224" r:id="rId2"/>
    <sheet name="2a" sheetId="223" r:id="rId3"/>
    <sheet name="calc" sheetId="138" state="veryHidden" r:id="rId4"/>
    <sheet name="RedSec" sheetId="229" r:id="rId5"/>
  </sheets>
  <externalReferences>
    <externalReference r:id="rId6"/>
    <externalReference r:id="rId7"/>
    <externalReference r:id="rId8"/>
    <externalReference r:id="rId9"/>
  </externalReferences>
  <definedNames>
    <definedName name="coot">'[1]2'!$E$16</definedName>
    <definedName name="coot2">'[1]2'!$E$17</definedName>
    <definedName name="gt.4" localSheetId="4">'[2]2'!$D$11</definedName>
    <definedName name="gt.4">'[3]2'!$D$11</definedName>
    <definedName name="jr">[4]calc!$C$3</definedName>
    <definedName name="_xlnm.Print_Area" localSheetId="1">'2'!$B$2:$E$40</definedName>
    <definedName name="_xlnm.Print_Area" localSheetId="2">'2a'!$B$2:$C$235</definedName>
    <definedName name="_xlnm.Print_Area" localSheetId="0">Home!$C$3:$R$24</definedName>
    <definedName name="_xlnm.Print_Titles" localSheetId="2">'2a'!$9:$11</definedName>
    <definedName name="rco.4" localSheetId="4">[2]calc!$L$3</definedName>
    <definedName name="rco.4">[3]calc!$L$3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8" l="1"/>
  <c r="D13" i="224" l="1"/>
  <c r="E4" i="224" l="1"/>
  <c r="E7" i="224" s="1"/>
  <c r="H7" i="224"/>
  <c r="B13" i="224" s="1"/>
  <c r="H8" i="224"/>
  <c r="B14" i="224" s="1"/>
  <c r="H9" i="224"/>
  <c r="B15" i="224" s="1"/>
  <c r="H10" i="224"/>
  <c r="B29" i="224" s="1"/>
  <c r="C26" i="224"/>
  <c r="D14" i="224"/>
  <c r="D27" i="224" s="1"/>
  <c r="D15" i="224"/>
  <c r="C28" i="224" s="1"/>
  <c r="B16" i="224"/>
  <c r="D16" i="224"/>
  <c r="E29" i="224" s="1"/>
  <c r="G20" i="224"/>
  <c r="G21" i="224"/>
  <c r="G22" i="224"/>
  <c r="G23" i="224"/>
  <c r="H34" i="224"/>
  <c r="H35" i="224"/>
  <c r="H36" i="224"/>
  <c r="H37" i="224"/>
  <c r="B22" i="224"/>
  <c r="B36" i="224" l="1"/>
  <c r="B28" i="224"/>
  <c r="B27" i="224"/>
  <c r="B21" i="224"/>
  <c r="B23" i="224"/>
  <c r="B35" i="224"/>
  <c r="B37" i="224"/>
  <c r="E27" i="224"/>
  <c r="C29" i="224"/>
  <c r="D29" i="224"/>
  <c r="C27" i="224"/>
  <c r="B26" i="224"/>
  <c r="D26" i="224"/>
  <c r="B34" i="224"/>
  <c r="E26" i="224"/>
  <c r="B20" i="224"/>
  <c r="E8" i="224"/>
  <c r="E28" i="224"/>
  <c r="D28" i="224"/>
  <c r="D30" i="224" l="1"/>
  <c r="C30" i="224"/>
  <c r="E30" i="224"/>
  <c r="E9" i="224"/>
  <c r="E31" i="224" l="1"/>
  <c r="E10" i="224"/>
  <c r="C16" i="224" s="1"/>
  <c r="C15" i="224" s="1"/>
  <c r="G36" i="224" l="1"/>
  <c r="E36" i="224" s="1"/>
  <c r="E15" i="224"/>
  <c r="C14" i="224"/>
  <c r="E16" i="224"/>
  <c r="G37" i="224"/>
  <c r="E37" i="224" s="1"/>
  <c r="G35" i="224" l="1"/>
  <c r="E35" i="224" s="1"/>
  <c r="E14" i="224"/>
  <c r="C13" i="224"/>
  <c r="C17" i="224" l="1"/>
  <c r="E13" i="224"/>
  <c r="E17" i="224" s="1"/>
  <c r="G34" i="224"/>
  <c r="E34" i="224" s="1"/>
  <c r="E38" i="2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3" authorId="0" shapeId="0" xr:uid="{00000000-0006-0000-0000-000001000000}">
      <text>
        <r>
          <rPr>
            <sz val="9"/>
            <color indexed="18"/>
            <rFont val="Tahoma"/>
            <family val="2"/>
          </rPr>
          <t>© Indicator - Niets uit dit rekenmodel mag worden verveelvoudigd, opgeslagen in een geautomatiseerd gegevensbestand, of openbaar worden gemaakt in enige vorm of op enige wijze, hetzij elektronisch, mechanisch, door fotokopieën, opnamen, of enige andere manier, zonder voorafgaande schriftelijke toestemming van de uitgever.</t>
        </r>
      </text>
    </comment>
    <comment ref="P24" authorId="0" shapeId="0" xr:uid="{00000000-0006-0000-0000-000002000000}">
      <text>
        <r>
          <rPr>
            <b/>
            <sz val="8"/>
            <color indexed="58"/>
            <rFont val="Tahoma"/>
            <family val="2"/>
          </rPr>
          <t>Indicator - De redactie staat in voor de betrouwbaarheid van dit rekenmodel waarvoor ze echter niet aansprakelijk kan worden gesteld.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Lud</author>
  </authors>
  <commentList>
    <comment ref="H2" authorId="0" shapeId="0" xr:uid="{00000000-0006-0000-0100-000001000000}">
      <text>
        <r>
          <rPr>
            <b/>
            <u/>
            <sz val="8"/>
            <color indexed="47"/>
            <rFont val="Tahoma"/>
            <family val="2"/>
          </rPr>
          <t>Bron</t>
        </r>
        <r>
          <rPr>
            <sz val="8"/>
            <color indexed="47"/>
            <rFont val="tahoma"/>
            <family val="2"/>
          </rPr>
          <t xml:space="preserve">
1. Belgisch Staatsblad (zie volgende pagina, klik daarvoor op de knop 'volgende').
2. Circulaire van 11.05.2006 (Ci.RH 241/534.514 - AOIF 17/2006).
</t>
        </r>
        <r>
          <rPr>
            <b/>
            <u/>
            <sz val="8"/>
            <color indexed="47"/>
            <rFont val="Tahoma"/>
            <family val="2"/>
          </rPr>
          <t>Opmerkingen</t>
        </r>
        <r>
          <rPr>
            <sz val="8"/>
            <color indexed="47"/>
            <rFont val="tahoma"/>
            <family val="2"/>
          </rPr>
          <t xml:space="preserve">
1. De dag van vertrek in België kan ook de dag van aankomst in België zijn. U heeft dan ook recht op zo'n forfait als u minstens 10 uur (bewijsbaar) weggeweest bent. In zo'n geval is er geen correctie voor de maaltijden.
2. Bij een buitenlands verblijf van meerdere dagen tellen de dag van vertrek uit België en de dag van aankomst in België telkens slechts voor een halve dag. 
3. De dag van vertrek op de laatste (of enige) bestemming is tevens de dag van aankomst in België.</t>
        </r>
      </text>
    </comment>
    <comment ref="G19" authorId="0" shapeId="0" xr:uid="{00000000-0006-0000-0100-000002000000}">
      <text>
        <r>
          <rPr>
            <sz val="8"/>
            <color indexed="81"/>
            <rFont val="Tahoma"/>
            <family val="2"/>
          </rPr>
          <t xml:space="preserve">Vul in de </t>
        </r>
        <r>
          <rPr>
            <sz val="8"/>
            <color indexed="14"/>
            <rFont val="Tahoma"/>
            <family val="2"/>
          </rPr>
          <t>rode</t>
        </r>
        <r>
          <rPr>
            <sz val="8"/>
            <color indexed="81"/>
            <rFont val="Tahoma"/>
            <family val="2"/>
          </rPr>
          <t xml:space="preserve"> vakjes in hoeveel en welke maaltijden u  genoten heeft die mee vervat zitten in uw hotelfactuur. 
Voor de fiscus moeten er dan immers correcties gebeuren op de toekenbare dagforfaits aangezien uw reis- en verblijfkosten niet inbegrepen zijn in het forfait. Uw vliegtuig- of treinticket, uw hotelfactuur, enz. mogen dus los van dit forfait betaald worden door uw vennootschap.</t>
        </r>
      </text>
    </comment>
  </commentList>
</comments>
</file>

<file path=xl/sharedStrings.xml><?xml version="1.0" encoding="utf-8"?>
<sst xmlns="http://schemas.openxmlformats.org/spreadsheetml/2006/main" count="304" uniqueCount="282">
  <si>
    <t>Reisvergoedingen buitenland</t>
  </si>
  <si>
    <t>Dominica</t>
  </si>
  <si>
    <t>Dominicaanse Republiek</t>
  </si>
  <si>
    <t>Ecuador</t>
  </si>
  <si>
    <t>Egypte</t>
  </si>
  <si>
    <t>El Salvador</t>
  </si>
  <si>
    <t>Equatoriaal-Guinea</t>
  </si>
  <si>
    <t>Eritrea</t>
  </si>
  <si>
    <t>Ethiopië</t>
  </si>
  <si>
    <t>Fiji</t>
  </si>
  <si>
    <t>Filipijnen</t>
  </si>
  <si>
    <t>Frans-Guyana</t>
  </si>
  <si>
    <t>Frans-Polynesië</t>
  </si>
  <si>
    <t>Gabon</t>
  </si>
  <si>
    <t>Gambia</t>
  </si>
  <si>
    <t>Georgië</t>
  </si>
  <si>
    <t>Ghana</t>
  </si>
  <si>
    <t>Gibraltar</t>
  </si>
  <si>
    <t>Grenada</t>
  </si>
  <si>
    <t>Groenland</t>
  </si>
  <si>
    <t>Guadeloupe</t>
  </si>
  <si>
    <t>Guam</t>
  </si>
  <si>
    <t>Guatemala</t>
  </si>
  <si>
    <t>Guinee</t>
  </si>
  <si>
    <t>Guinee-Bissau</t>
  </si>
  <si>
    <t>Guyana</t>
  </si>
  <si>
    <t>Haïti</t>
  </si>
  <si>
    <t>Honduras</t>
  </si>
  <si>
    <t>Hongkong</t>
  </si>
  <si>
    <t>India</t>
  </si>
  <si>
    <t>Indonesië</t>
  </si>
  <si>
    <t>Irak</t>
  </si>
  <si>
    <t>Iran</t>
  </si>
  <si>
    <t>Jamaica</t>
  </si>
  <si>
    <t>Jemen</t>
  </si>
  <si>
    <t>Jordanië</t>
  </si>
  <si>
    <t>Kaapverdië</t>
  </si>
  <si>
    <t>Kazachstan</t>
  </si>
  <si>
    <t>Kenia</t>
  </si>
  <si>
    <t>Kirgizië</t>
  </si>
  <si>
    <t>Kiribati</t>
  </si>
  <si>
    <t>Koeweit</t>
  </si>
  <si>
    <t>Laos</t>
  </si>
  <si>
    <t>Lesotho</t>
  </si>
  <si>
    <t>Bolivië</t>
  </si>
  <si>
    <t>Macedonië</t>
  </si>
  <si>
    <t>Noorwegen</t>
  </si>
  <si>
    <t xml:space="preserve">Dagelijkse forfaitaire vergoeding </t>
  </si>
  <si>
    <t>Estland</t>
  </si>
  <si>
    <t>Letland</t>
  </si>
  <si>
    <t>Litouwen</t>
  </si>
  <si>
    <t>Libanon</t>
  </si>
  <si>
    <t>Liberia</t>
  </si>
  <si>
    <t>Libië</t>
  </si>
  <si>
    <t>Macau</t>
  </si>
  <si>
    <t>Madagaskar</t>
  </si>
  <si>
    <t>Malawi</t>
  </si>
  <si>
    <t>Malediven</t>
  </si>
  <si>
    <t>Maleisië</t>
  </si>
  <si>
    <t>Mali</t>
  </si>
  <si>
    <t>Marokko</t>
  </si>
  <si>
    <t>Marshalleilanden</t>
  </si>
  <si>
    <t>Martinique</t>
  </si>
  <si>
    <t>Mauritanië</t>
  </si>
  <si>
    <t>Mauritius</t>
  </si>
  <si>
    <t>Mexico</t>
  </si>
  <si>
    <t>Micronesia</t>
  </si>
  <si>
    <t>Moldavië</t>
  </si>
  <si>
    <t>Monaco</t>
  </si>
  <si>
    <t>Mongolië</t>
  </si>
  <si>
    <t>Montserrat</t>
  </si>
  <si>
    <t>Mozambique</t>
  </si>
  <si>
    <t>Myanmar</t>
  </si>
  <si>
    <t>Namibië</t>
  </si>
  <si>
    <t>Nauru</t>
  </si>
  <si>
    <t>Nederlandse Antillen</t>
  </si>
  <si>
    <t>Nepal</t>
  </si>
  <si>
    <t>Nicaragua</t>
  </si>
  <si>
    <t>Nieuw-Caledonië</t>
  </si>
  <si>
    <t>Nieuw-Zeeland</t>
  </si>
  <si>
    <t>Niger</t>
  </si>
  <si>
    <t>Nigeria</t>
  </si>
  <si>
    <t>Niue</t>
  </si>
  <si>
    <t>Noordelijke Marianen</t>
  </si>
  <si>
    <t>Oeganda</t>
  </si>
  <si>
    <t>Oekraïne</t>
  </si>
  <si>
    <t>Oezbekistan</t>
  </si>
  <si>
    <t>Oman</t>
  </si>
  <si>
    <t>Pakistan</t>
  </si>
  <si>
    <t>Palau</t>
  </si>
  <si>
    <t>Panama</t>
  </si>
  <si>
    <t>Papoea-Nieuw-Guinea</t>
  </si>
  <si>
    <t>Paraguay</t>
  </si>
  <si>
    <t>Peru</t>
  </si>
  <si>
    <t>Puerto Rico</t>
  </si>
  <si>
    <t>Qatar</t>
  </si>
  <si>
    <t>Réunion</t>
  </si>
  <si>
    <t>Roemenië</t>
  </si>
  <si>
    <t>Rusland</t>
  </si>
  <si>
    <t>Rwanda</t>
  </si>
  <si>
    <t>Saint Kitts en Nevis</t>
  </si>
  <si>
    <t>Saint Lucia</t>
  </si>
  <si>
    <t>Saint Vincent</t>
  </si>
  <si>
    <t>Salomonseilanden</t>
  </si>
  <si>
    <t>Samoa</t>
  </si>
  <si>
    <t>San Marino</t>
  </si>
  <si>
    <t>Sao Tomé en Principe</t>
  </si>
  <si>
    <t>Saudi-Arabië</t>
  </si>
  <si>
    <t>Senegal</t>
  </si>
  <si>
    <t>Seychellen</t>
  </si>
  <si>
    <t>Sierra Leone</t>
  </si>
  <si>
    <t>Singapore</t>
  </si>
  <si>
    <t>Soedan</t>
  </si>
  <si>
    <t>Somalië</t>
  </si>
  <si>
    <t>Sri Lanka</t>
  </si>
  <si>
    <t>Suriname</t>
  </si>
  <si>
    <t>Swaziland</t>
  </si>
  <si>
    <t>Syrië</t>
  </si>
  <si>
    <t>Tadzjikistan</t>
  </si>
  <si>
    <t>Taiwan</t>
  </si>
  <si>
    <t>Tanzania</t>
  </si>
  <si>
    <t>Thailand</t>
  </si>
  <si>
    <t>Timor-Leste</t>
  </si>
  <si>
    <t>Togo</t>
  </si>
  <si>
    <t>Tokelau-eilanden</t>
  </si>
  <si>
    <t>Tonga</t>
  </si>
  <si>
    <t>Trinidad en Tobago</t>
  </si>
  <si>
    <t>Tsjaad</t>
  </si>
  <si>
    <t>Tunesië</t>
  </si>
  <si>
    <t>Turkije</t>
  </si>
  <si>
    <t>Turkmenistan</t>
  </si>
  <si>
    <t>Turks- en Caicoseilanden</t>
  </si>
  <si>
    <t>Tuvalu</t>
  </si>
  <si>
    <t>Uruguay</t>
  </si>
  <si>
    <t>Vanuatu</t>
  </si>
  <si>
    <t>Venezuela</t>
  </si>
  <si>
    <t>Verenigde Arabische Emiraten</t>
  </si>
  <si>
    <t>Vietnam</t>
  </si>
  <si>
    <t>Wallis</t>
  </si>
  <si>
    <t>Westelijke Jordaanoever en Gaza</t>
  </si>
  <si>
    <t>Zambia</t>
  </si>
  <si>
    <t>Zimbabwe</t>
  </si>
  <si>
    <t>Duitsland</t>
  </si>
  <si>
    <t>Finland</t>
  </si>
  <si>
    <t>Griekenland</t>
  </si>
  <si>
    <t>Malta</t>
  </si>
  <si>
    <t>Cyprus</t>
  </si>
  <si>
    <t>Denemarken</t>
  </si>
  <si>
    <t>Frankrijk</t>
  </si>
  <si>
    <t>Ierland</t>
  </si>
  <si>
    <t>Italië</t>
  </si>
  <si>
    <t>Nederland</t>
  </si>
  <si>
    <t>Portugal</t>
  </si>
  <si>
    <t>Oostenrijk</t>
  </si>
  <si>
    <t>Zweden</t>
  </si>
  <si>
    <t>Polen</t>
  </si>
  <si>
    <t>Spanje</t>
  </si>
  <si>
    <t>Hongarije</t>
  </si>
  <si>
    <t>Amerikaanse Maagdeneilanden</t>
  </si>
  <si>
    <t>Amerikaans-Samoa</t>
  </si>
  <si>
    <t>Anguilla</t>
  </si>
  <si>
    <t>Aruba</t>
  </si>
  <si>
    <t>Australië</t>
  </si>
  <si>
    <t>Azerbeidzjan</t>
  </si>
  <si>
    <t>Bahamas</t>
  </si>
  <si>
    <t>Bahrein</t>
  </si>
  <si>
    <t>Bangladesh</t>
  </si>
  <si>
    <t>Barbados</t>
  </si>
  <si>
    <t>Belize</t>
  </si>
  <si>
    <t>Benin</t>
  </si>
  <si>
    <t>Bermuda</t>
  </si>
  <si>
    <t>Bhutan</t>
  </si>
  <si>
    <t>Botswana</t>
  </si>
  <si>
    <t>Britse Maagdeneilanden</t>
  </si>
  <si>
    <t>Brunei</t>
  </si>
  <si>
    <t>Burundi</t>
  </si>
  <si>
    <t>Cambodja</t>
  </si>
  <si>
    <t>Canarische Eilanden</t>
  </si>
  <si>
    <t>Caymaneilanden</t>
  </si>
  <si>
    <t>Centraal-Afrikaanse Republiek</t>
  </si>
  <si>
    <t>Comoren</t>
  </si>
  <si>
    <t>Congo (Democratische Republiek)</t>
  </si>
  <si>
    <t>Cookeilanden</t>
  </si>
  <si>
    <t>Cuba</t>
  </si>
  <si>
    <t>Djibouti</t>
  </si>
  <si>
    <t>Ç</t>
  </si>
  <si>
    <t>Totaal</t>
  </si>
  <si>
    <t>Å</t>
  </si>
  <si>
    <t>Æ</t>
  </si>
  <si>
    <t>Kosovo</t>
  </si>
  <si>
    <t>Montenegro</t>
  </si>
  <si>
    <t>Kies…</t>
  </si>
  <si>
    <t>1.</t>
  </si>
  <si>
    <t>2.</t>
  </si>
  <si>
    <t>3.</t>
  </si>
  <si>
    <t>4.</t>
  </si>
  <si>
    <t>Totaal van de correcties</t>
  </si>
  <si>
    <t>ontbijt</t>
  </si>
  <si>
    <t>middagmaal</t>
  </si>
  <si>
    <t>avondmaal</t>
  </si>
  <si>
    <t>aantal dagen</t>
  </si>
  <si>
    <t>per dag</t>
  </si>
  <si>
    <t>totaal</t>
  </si>
  <si>
    <t xml:space="preserve">Datum </t>
  </si>
  <si>
    <t>Voor elke maaltijd in het hotel verlaagt de dagvergoeding met</t>
  </si>
  <si>
    <t>i</t>
  </si>
  <si>
    <t xml:space="preserve">Naam en handtekening </t>
  </si>
  <si>
    <t>Reken het snel zelf uit!</t>
  </si>
  <si>
    <r>
      <t>}</t>
    </r>
    <r>
      <rPr>
        <b/>
        <sz val="9"/>
        <color indexed="47"/>
        <rFont val="Tahoma"/>
        <family val="2"/>
      </rPr>
      <t xml:space="preserve"> klik </t>
    </r>
    <r>
      <rPr>
        <b/>
        <u/>
        <sz val="9"/>
        <color indexed="47"/>
        <rFont val="Tahoma"/>
        <family val="2"/>
      </rPr>
      <t>hier</t>
    </r>
  </si>
  <si>
    <r>
      <t>}</t>
    </r>
    <r>
      <rPr>
        <b/>
        <sz val="10"/>
        <color indexed="16"/>
        <rFont val="Tahoma"/>
        <family val="2"/>
      </rPr>
      <t xml:space="preserve"> Toelichting</t>
    </r>
  </si>
  <si>
    <r>
      <t>}</t>
    </r>
    <r>
      <rPr>
        <b/>
        <sz val="10"/>
        <color indexed="16"/>
        <rFont val="Tahoma"/>
        <family val="2"/>
      </rPr>
      <t xml:space="preserve"> Overzicht</t>
    </r>
  </si>
  <si>
    <r>
      <t>}</t>
    </r>
    <r>
      <rPr>
        <b/>
        <sz val="9"/>
        <color indexed="16"/>
        <rFont val="tahoma"/>
        <family val="2"/>
      </rPr>
      <t xml:space="preserve"> Forfaitaire reisvergoeding per bestemming</t>
    </r>
  </si>
  <si>
    <r>
      <t>}</t>
    </r>
    <r>
      <rPr>
        <b/>
        <sz val="9"/>
        <color indexed="16"/>
        <rFont val="tahoma"/>
        <family val="2"/>
      </rPr>
      <t xml:space="preserve"> Correctie voor maaltijden in het hotel zelf </t>
    </r>
  </si>
  <si>
    <r>
      <t>}</t>
    </r>
    <r>
      <rPr>
        <b/>
        <sz val="9"/>
        <color indexed="16"/>
        <rFont val="tahoma"/>
        <family val="2"/>
      </rPr>
      <t xml:space="preserve"> Netto betaalbare vergoeding</t>
    </r>
  </si>
  <si>
    <r>
      <t>}</t>
    </r>
    <r>
      <rPr>
        <b/>
        <sz val="9"/>
        <color indexed="16"/>
        <rFont val="tahoma"/>
        <family val="2"/>
      </rPr>
      <t xml:space="preserve"> Duid de datum van vertrek uit België aan</t>
    </r>
  </si>
  <si>
    <t>Landen</t>
  </si>
  <si>
    <t>Afghanistan</t>
  </si>
  <si>
    <t>Albanië</t>
  </si>
  <si>
    <t>Algerije</t>
  </si>
  <si>
    <t>Andorra</t>
  </si>
  <si>
    <t>Angola</t>
  </si>
  <si>
    <t>Argentinië</t>
  </si>
  <si>
    <t>Armenië</t>
  </si>
  <si>
    <t>Belarus</t>
  </si>
  <si>
    <t>Bosnië-Herzegovina</t>
  </si>
  <si>
    <t>Brazilië </t>
  </si>
  <si>
    <t>Bulgarije</t>
  </si>
  <si>
    <t>Burkina Faso</t>
  </si>
  <si>
    <t>Canada</t>
  </si>
  <si>
    <t>Chili</t>
  </si>
  <si>
    <t>China</t>
  </si>
  <si>
    <t>Colombia</t>
  </si>
  <si>
    <t>Congo</t>
  </si>
  <si>
    <t>Costa Rica</t>
  </si>
  <si>
    <t>Israël</t>
  </si>
  <si>
    <t>Ivoorkust</t>
  </si>
  <si>
    <t>Japan</t>
  </si>
  <si>
    <t>Kameroen</t>
  </si>
  <si>
    <t>Korea Democratische Republiek</t>
  </si>
  <si>
    <t>Korea Republiek</t>
  </si>
  <si>
    <t>Kroatië</t>
  </si>
  <si>
    <t>Luxemburg</t>
  </si>
  <si>
    <t>Slovakije</t>
  </si>
  <si>
    <t>Slovenië</t>
  </si>
  <si>
    <t>Tsjechië</t>
  </si>
  <si>
    <t>Verenigd Koninkrijk</t>
  </si>
  <si>
    <t>Verenigde Staten van Amerika</t>
  </si>
  <si>
    <t>Zuid-Afrika</t>
  </si>
  <si>
    <t>Zwitserland</t>
  </si>
  <si>
    <t>Uitgaven gedaan tijdens buitenlandse dienst- of zakenreizen mogen forfaitair terugbetaald worden. Het gaat dan meer bepaald om zgn. kosten eigen aan de werkgever, wat inhoudt dat deze uitgaven aftrekbaar zijn voor de werkgever en niet belastbaar zijn voor de genieter. Het zijn zgn. forfaitaire bedragen, wat inhoudt dat er geen specifieke bewijsmiddelen voorgelegd hoeven te worden.</t>
  </si>
  <si>
    <t>Ijsland</t>
  </si>
  <si>
    <t>Liechtenstein</t>
  </si>
  <si>
    <t>jaar van toepassing</t>
  </si>
  <si>
    <t>Reisvergoedingen buitenland (max. 30 kalenderdagen)</t>
  </si>
  <si>
    <r>
      <t>Buitenlandse dagvergoeding</t>
    </r>
    <r>
      <rPr>
        <b/>
        <sz val="8"/>
        <color rgb="FFFF0000"/>
        <rFont val="Tahoma"/>
        <family val="2"/>
      </rPr>
      <t xml:space="preserve"> (max. 30 dagen)</t>
    </r>
  </si>
  <si>
    <t>Servië</t>
  </si>
  <si>
    <t>Zuid-Soedan</t>
  </si>
  <si>
    <t>Deze lijst vindt u tevens in het Belgisch Staatsblad van 06.07.2018.</t>
  </si>
  <si>
    <t>Antigua en Barbuda</t>
  </si>
  <si>
    <t>Lefebvre Sarrut nv | Hoogstraat 139 - Bus 6 | 1000 Brussel 
Postadres: Tiensesteenweg 306 | 3000 Leuven  | T 0800 39 067 | F 0800 39 068</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</si>
  <si>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</si>
  <si>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</si>
  <si>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Redactioneel bijgewerkt tot 10.02.2023</t>
  </si>
  <si>
    <t>Update tool</t>
  </si>
  <si>
    <t>VL</t>
  </si>
  <si>
    <t>ID</t>
  </si>
  <si>
    <t>Titel</t>
  </si>
  <si>
    <t>Minor/Major?</t>
  </si>
  <si>
    <t>Minor</t>
  </si>
  <si>
    <t>Wijziging inleiding?</t>
  </si>
  <si>
    <t>Nieuwe zaken voor taalcheck/vertaling?</t>
  </si>
  <si>
    <t>Neen</t>
  </si>
  <si>
    <t>Inhoudelijke info voor de redactie?</t>
  </si>
  <si>
    <t>Update naar xlsx?</t>
  </si>
  <si>
    <t>Opmerkingen</t>
  </si>
  <si>
    <t>Geen taalcheck nodig - Minor update</t>
  </si>
  <si>
    <t>WA</t>
  </si>
  <si>
    <t>Major</t>
  </si>
  <si>
    <t>(overzicht nieuwe betaaldatums)</t>
  </si>
  <si>
    <t>Forfaitaire buitenlandse dagvergoeding (6 juli 2018 - 14 februari 2023)</t>
  </si>
  <si>
    <t>Per dag waarop u beroepsmatig in het buitenland bent, kunt u een onkostenvergoeding krijgen. De bedragen verschillen per land en worden gecorrigeerd voor de dag van aankomst, de dag van vertrek en voor de maaltijden die inbegrepen zijn in de hotelfactuur.
Deze tool berekent voor de periode 6 juli 2018 tot 14 februari 2023 uw onkostenvergoeding.</t>
  </si>
  <si>
    <t>ndemnité journalière forfaitaire pour un déplacement à l'étranger (taux 6 juillet 2018 - 14 février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</si>
</sst>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2]\ #,##0.00"/>
    <numFmt numFmtId="165" formatCode="_-* #,##0.00\ [$€-1]_-;\-* #,##0.00\ [$€-1]_-;_-* &quot;-&quot;??\ [$€-1]_-"/>
    <numFmt numFmtId="166" formatCode="&quot;€&quot;\ #,##0.00"/>
    <numFmt numFmtId="167" formatCode="d/mmm/yyyy"/>
    <numFmt numFmtId="168" formatCode="0.0"/>
    <numFmt numFmtId="169" formatCode="#0.0\ &quot;dagen&quot;"/>
    <numFmt numFmtId="170" formatCode="#0\ &quot;dagen&quot;"/>
    <numFmt numFmtId="171" formatCode="[$€-2]\ #,##0.00_);\([$€-2]\ #,##0.00\)"/>
  </numFmts>
  <fonts count="81" x14ac:knownFonts="1">
    <font>
      <sz val="9"/>
      <name val="Tahoma"/>
      <family val="2"/>
    </font>
    <font>
      <sz val="10"/>
      <name val="Arial"/>
      <family val="2"/>
    </font>
    <font>
      <sz val="8"/>
      <name val="Tahoma"/>
      <family val="2"/>
    </font>
    <font>
      <sz val="10"/>
      <name val="Univers"/>
      <family val="2"/>
    </font>
    <font>
      <u/>
      <sz val="14"/>
      <color indexed="55"/>
      <name val="Wingdings"/>
      <charset val="2"/>
    </font>
    <font>
      <sz val="10"/>
      <color indexed="63"/>
      <name val="Tahoma"/>
      <family val="2"/>
    </font>
    <font>
      <sz val="9"/>
      <color indexed="8"/>
      <name val="Tahoma"/>
      <family val="2"/>
    </font>
    <font>
      <b/>
      <u/>
      <sz val="18"/>
      <color indexed="16"/>
      <name val="Tahoma"/>
      <family val="2"/>
    </font>
    <font>
      <b/>
      <sz val="10"/>
      <color indexed="16"/>
      <name val="Tahoma"/>
      <family val="2"/>
    </font>
    <font>
      <sz val="7"/>
      <color indexed="16"/>
      <name val="Small Fonts"/>
      <family val="2"/>
    </font>
    <font>
      <b/>
      <sz val="9"/>
      <color indexed="16"/>
      <name val="tahoma"/>
      <family val="2"/>
    </font>
    <font>
      <sz val="10"/>
      <name val="Tahoma"/>
      <family val="2"/>
    </font>
    <font>
      <sz val="4"/>
      <color indexed="62"/>
      <name val="Small Fonts"/>
      <family val="2"/>
    </font>
    <font>
      <sz val="10"/>
      <color indexed="62"/>
      <name val="Tahoma"/>
      <family val="2"/>
    </font>
    <font>
      <sz val="2.5"/>
      <color indexed="8"/>
      <name val="Small Fonts"/>
      <family val="2"/>
    </font>
    <font>
      <b/>
      <sz val="9"/>
      <name val="Tahoma"/>
      <family val="2"/>
    </font>
    <font>
      <b/>
      <u/>
      <sz val="9"/>
      <name val="tahoma"/>
      <family val="2"/>
    </font>
    <font>
      <i/>
      <sz val="9"/>
      <name val="tahoma"/>
      <family val="2"/>
    </font>
    <font>
      <sz val="8"/>
      <color indexed="81"/>
      <name val="Tahoma"/>
      <family val="2"/>
    </font>
    <font>
      <b/>
      <sz val="12"/>
      <name val="Tahoma"/>
      <family val="2"/>
    </font>
    <font>
      <sz val="2.5"/>
      <color indexed="18"/>
      <name val="Small Fonts"/>
      <family val="2"/>
    </font>
    <font>
      <b/>
      <sz val="10"/>
      <color indexed="47"/>
      <name val="Tahoma"/>
      <family val="2"/>
    </font>
    <font>
      <b/>
      <u/>
      <sz val="9"/>
      <color indexed="47"/>
      <name val="Tahoma"/>
      <family val="2"/>
    </font>
    <font>
      <b/>
      <sz val="9"/>
      <color indexed="47"/>
      <name val="Tahoma"/>
      <family val="2"/>
    </font>
    <font>
      <sz val="10"/>
      <color indexed="47"/>
      <name val="Tahoma"/>
      <family val="2"/>
    </font>
    <font>
      <sz val="20"/>
      <color indexed="47"/>
      <name val="Wingdings 3"/>
      <family val="1"/>
      <charset val="2"/>
    </font>
    <font>
      <sz val="20"/>
      <color indexed="47"/>
      <name val="Webdings"/>
      <family val="1"/>
      <charset val="2"/>
    </font>
    <font>
      <sz val="7"/>
      <color indexed="42"/>
      <name val="Small Fonts"/>
      <family val="2"/>
    </font>
    <font>
      <sz val="14"/>
      <color indexed="47"/>
      <name val="Webdings"/>
      <family val="1"/>
      <charset val="2"/>
    </font>
    <font>
      <sz val="8"/>
      <color indexed="47"/>
      <name val="tahoma"/>
      <family val="2"/>
    </font>
    <font>
      <b/>
      <sz val="8"/>
      <color indexed="47"/>
      <name val="Tahoma"/>
      <family val="2"/>
    </font>
    <font>
      <sz val="7"/>
      <color indexed="19"/>
      <name val="Small Fonts"/>
      <family val="2"/>
    </font>
    <font>
      <sz val="7"/>
      <color indexed="9"/>
      <name val="Small Fonts"/>
      <family val="2"/>
    </font>
    <font>
      <sz val="7"/>
      <color indexed="47"/>
      <name val="Small Fonts"/>
      <family val="2"/>
    </font>
    <font>
      <sz val="2.5"/>
      <color indexed="47"/>
      <name val="Small Fonts"/>
      <family val="2"/>
    </font>
    <font>
      <b/>
      <sz val="9"/>
      <color indexed="43"/>
      <name val="tahoma"/>
      <family val="2"/>
    </font>
    <font>
      <sz val="9"/>
      <color indexed="54"/>
      <name val="Tahoma"/>
      <family val="2"/>
    </font>
    <font>
      <sz val="2.5"/>
      <color indexed="54"/>
      <name val="Small Fonts"/>
      <family val="2"/>
    </font>
    <font>
      <sz val="2.5"/>
      <color indexed="51"/>
      <name val="Small Fonts"/>
      <family val="2"/>
    </font>
    <font>
      <sz val="8"/>
      <color indexed="51"/>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7"/>
      <name val="Wingdings 3"/>
      <family val="1"/>
      <charset val="2"/>
    </font>
    <font>
      <u/>
      <sz val="9"/>
      <name val="Tahoma"/>
      <family val="2"/>
    </font>
    <font>
      <sz val="20"/>
      <color indexed="23"/>
      <name val="Webdings"/>
      <family val="1"/>
      <charset val="2"/>
    </font>
    <font>
      <sz val="20"/>
      <color indexed="23"/>
      <name val="Wingdings 3"/>
      <family val="1"/>
      <charset val="2"/>
    </font>
    <font>
      <sz val="18"/>
      <color indexed="14"/>
      <name val="tahoma"/>
      <family val="2"/>
    </font>
    <font>
      <sz val="8"/>
      <color indexed="14"/>
      <name val="Tahoma"/>
      <family val="2"/>
    </font>
    <font>
      <sz val="7"/>
      <color indexed="63"/>
      <name val="Small Fonts"/>
      <family val="2"/>
    </font>
    <font>
      <sz val="7"/>
      <color indexed="23"/>
      <name val="Tahoma"/>
      <family val="2"/>
    </font>
    <font>
      <sz val="6"/>
      <color indexed="22"/>
      <name val="Small Fonts"/>
      <family val="2"/>
    </font>
    <font>
      <b/>
      <u/>
      <sz val="8"/>
      <color indexed="47"/>
      <name val="Tahoma"/>
      <family val="2"/>
    </font>
    <font>
      <b/>
      <sz val="9"/>
      <color indexed="60"/>
      <name val="Wingdings 3"/>
      <family val="1"/>
      <charset val="2"/>
    </font>
    <font>
      <sz val="10"/>
      <color indexed="60"/>
      <name val="Wingdings 3"/>
      <family val="1"/>
      <charset val="2"/>
    </font>
    <font>
      <sz val="18"/>
      <color rgb="FFFF0000"/>
      <name val="tahoma"/>
      <family val="2"/>
    </font>
    <font>
      <b/>
      <u/>
      <sz val="18"/>
      <color rgb="FFFF0000"/>
      <name val="tahoma"/>
      <family val="2"/>
    </font>
    <font>
      <sz val="9"/>
      <color rgb="FFFF0000"/>
      <name val="Tahoma"/>
      <family val="2"/>
    </font>
    <font>
      <i/>
      <sz val="9"/>
      <color rgb="FFFF0000"/>
      <name val="tahoma"/>
      <family val="2"/>
    </font>
    <font>
      <sz val="9"/>
      <color rgb="FFFF0000"/>
      <name val="Small Fonts"/>
    </font>
    <font>
      <b/>
      <sz val="9"/>
      <color rgb="FFFF0000"/>
      <name val="Tahoma"/>
      <family val="2"/>
    </font>
    <font>
      <b/>
      <sz val="12"/>
      <color rgb="FFFF0000"/>
      <name val="Tahoma"/>
      <family val="2"/>
    </font>
    <font>
      <b/>
      <sz val="8"/>
      <color rgb="FFFF0000"/>
      <name val="Tahoma"/>
      <family val="2"/>
    </font>
    <font>
      <sz val="9"/>
      <name val="Tahoma"/>
      <family val="2"/>
    </font>
    <font>
      <b/>
      <sz val="8"/>
      <color rgb="FF660066"/>
      <name val="Tahoma"/>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58"/>
      <name val="Tahoma"/>
      <family val="2"/>
    </font>
    <font>
      <sz val="9"/>
      <color indexed="18"/>
      <name val="Tahoma"/>
      <family val="2"/>
    </font>
    <font>
      <sz val="8"/>
      <color theme="2"/>
      <name val="Tahoma"/>
      <family val="2"/>
    </font>
    <font>
      <b/>
      <sz val="10"/>
      <color rgb="FF000000"/>
      <name val="Arial"/>
      <family val="2"/>
    </font>
    <font>
      <b/>
      <sz val="10"/>
      <color theme="1"/>
      <name val="Arial"/>
      <family val="2"/>
    </font>
    <font>
      <sz val="10"/>
      <color theme="1"/>
      <name val="Arial"/>
      <family val="2"/>
    </font>
    <font>
      <sz val="10"/>
      <color theme="1"/>
      <name val="Calibri"/>
      <family val="2"/>
      <scheme val="minor"/>
    </font>
    <font>
      <sz val="10"/>
      <color rgb="FFC00000"/>
      <name val="Calibri"/>
      <family val="2"/>
      <scheme val="minor"/>
    </font>
    <font>
      <sz val="10"/>
      <name val="Calibri"/>
      <family val="2"/>
      <scheme val="minor"/>
    </font>
    <font>
      <b/>
      <sz val="10"/>
      <color rgb="FFC00000"/>
      <name val="Calibri"/>
      <family val="2"/>
      <scheme val="minor"/>
    </font>
  </fonts>
  <fills count="16">
    <fill>
      <patternFill patternType="none"/>
    </fill>
    <fill>
      <patternFill patternType="gray125"/>
    </fill>
    <fill>
      <patternFill patternType="solid">
        <fgColor indexed="45"/>
        <bgColor indexed="64"/>
      </patternFill>
    </fill>
    <fill>
      <patternFill patternType="solid">
        <fgColor indexed="54"/>
        <bgColor indexed="64"/>
      </patternFill>
    </fill>
    <fill>
      <patternFill patternType="solid">
        <fgColor indexed="10"/>
        <bgColor indexed="64"/>
      </patternFill>
    </fill>
    <fill>
      <patternFill patternType="solid">
        <fgColor indexed="16"/>
        <bgColor indexed="64"/>
      </patternFill>
    </fill>
    <fill>
      <patternFill patternType="solid">
        <fgColor indexed="51"/>
        <bgColor indexed="64"/>
      </patternFill>
    </fill>
    <fill>
      <patternFill patternType="lightGray">
        <fgColor indexed="19"/>
        <bgColor indexed="51"/>
      </patternFill>
    </fill>
    <fill>
      <patternFill patternType="mediumGray">
        <fgColor indexed="51"/>
        <bgColor indexed="16"/>
      </patternFill>
    </fill>
    <fill>
      <patternFill patternType="solid">
        <fgColor indexed="16"/>
        <bgColor indexed="51"/>
      </patternFill>
    </fill>
    <fill>
      <patternFill patternType="solid">
        <fgColor indexed="14"/>
        <bgColor indexed="64"/>
      </patternFill>
    </fill>
    <fill>
      <patternFill patternType="solid">
        <fgColor indexed="47"/>
        <bgColor indexed="64"/>
      </patternFill>
    </fill>
    <fill>
      <patternFill patternType="solid">
        <fgColor rgb="FFFFFF00"/>
        <bgColor indexed="64"/>
      </patternFill>
    </fill>
    <fill>
      <patternFill patternType="solid">
        <fgColor theme="0" tint="-4.9989318521683403E-2"/>
        <bgColor indexed="21"/>
      </patternFill>
    </fill>
    <fill>
      <patternFill patternType="solid">
        <fgColor theme="0" tint="-4.9989318521683403E-2"/>
        <bgColor indexed="8"/>
      </patternFill>
    </fill>
    <fill>
      <patternFill patternType="solid">
        <fgColor rgb="FFB4C6E7"/>
        <bgColor indexed="64"/>
      </patternFill>
    </fill>
  </fills>
  <borders count="17">
    <border>
      <left/>
      <right/>
      <top/>
      <bottom/>
      <diagonal/>
    </border>
    <border>
      <left style="double">
        <color indexed="62"/>
      </left>
      <right style="double">
        <color indexed="62"/>
      </right>
      <top style="double">
        <color indexed="62"/>
      </top>
      <bottom style="double">
        <color indexed="62"/>
      </bottom>
      <diagonal/>
    </border>
    <border>
      <left style="thin">
        <color indexed="47"/>
      </left>
      <right style="thin">
        <color indexed="47"/>
      </right>
      <top style="thin">
        <color indexed="47"/>
      </top>
      <bottom style="thin">
        <color indexed="47"/>
      </bottom>
      <diagonal/>
    </border>
    <border>
      <left/>
      <right/>
      <top style="thin">
        <color indexed="8"/>
      </top>
      <bottom style="thin">
        <color indexed="8"/>
      </bottom>
      <diagonal/>
    </border>
    <border>
      <left style="medium">
        <color indexed="51"/>
      </left>
      <right style="medium">
        <color indexed="51"/>
      </right>
      <top style="medium">
        <color indexed="51"/>
      </top>
      <bottom style="medium">
        <color indexed="51"/>
      </bottom>
      <diagonal/>
    </border>
    <border>
      <left style="thin">
        <color indexed="47"/>
      </left>
      <right/>
      <top style="thin">
        <color indexed="47"/>
      </top>
      <bottom style="thin">
        <color indexed="47"/>
      </bottom>
      <diagonal/>
    </border>
    <border>
      <left/>
      <right/>
      <top style="thin">
        <color indexed="47"/>
      </top>
      <bottom style="thin">
        <color indexed="47"/>
      </bottom>
      <diagonal/>
    </border>
    <border>
      <left/>
      <right style="thin">
        <color indexed="47"/>
      </right>
      <top style="thin">
        <color indexed="47"/>
      </top>
      <bottom style="thin">
        <color indexed="4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protection hidden="1"/>
    </xf>
    <xf numFmtId="165" fontId="3" fillId="0" borderId="0" applyFont="0" applyFill="0" applyBorder="0" applyAlignment="0" applyProtection="0"/>
    <xf numFmtId="0" fontId="4" fillId="2" borderId="1" applyNumberFormat="0" applyFont="0" applyFill="0" applyBorder="0" applyAlignment="0" applyProtection="0">
      <alignment horizontal="center" vertical="center"/>
      <protection hidden="1"/>
    </xf>
    <xf numFmtId="9" fontId="1" fillId="0" borderId="0" applyFont="0" applyFill="0" applyBorder="0" applyAlignment="0" applyProtection="0"/>
    <xf numFmtId="0" fontId="6" fillId="0" borderId="0">
      <alignment vertical="center"/>
    </xf>
  </cellStyleXfs>
  <cellXfs count="116">
    <xf numFmtId="0" fontId="0" fillId="0" borderId="0" xfId="0">
      <protection hidden="1"/>
    </xf>
    <xf numFmtId="0" fontId="11" fillId="0" borderId="0" xfId="0" applyFont="1" applyAlignment="1">
      <alignment vertical="center"/>
      <protection hidden="1"/>
    </xf>
    <xf numFmtId="0" fontId="9" fillId="0" borderId="0" xfId="0" applyFont="1" applyAlignment="1">
      <alignment horizontal="center"/>
      <protection hidden="1"/>
    </xf>
    <xf numFmtId="0" fontId="7" fillId="0" borderId="0" xfId="0" applyFont="1" applyAlignment="1">
      <alignment horizontal="left" vertical="center"/>
      <protection hidden="1"/>
    </xf>
    <xf numFmtId="0" fontId="12" fillId="0" borderId="0" xfId="0" applyFont="1" applyAlignment="1">
      <alignment vertical="center"/>
      <protection hidden="1"/>
    </xf>
    <xf numFmtId="0" fontId="13" fillId="0" borderId="0" xfId="0" applyFont="1" applyAlignment="1">
      <alignment vertical="center"/>
      <protection hidden="1"/>
    </xf>
    <xf numFmtId="0" fontId="7" fillId="0" borderId="0" xfId="0" applyFont="1" applyAlignment="1">
      <alignment vertical="center"/>
      <protection hidden="1"/>
    </xf>
    <xf numFmtId="0" fontId="27" fillId="0" borderId="0" xfId="0" applyFont="1" applyAlignment="1">
      <alignment horizontal="center"/>
      <protection hidden="1"/>
    </xf>
    <xf numFmtId="0" fontId="31" fillId="0" borderId="0" xfId="0" applyFont="1" applyAlignment="1">
      <alignment horizontal="center"/>
      <protection hidden="1"/>
    </xf>
    <xf numFmtId="0" fontId="32" fillId="0" borderId="0" xfId="0" applyFont="1" applyAlignment="1">
      <alignment horizontal="center"/>
      <protection hidden="1"/>
    </xf>
    <xf numFmtId="0" fontId="5" fillId="3" borderId="0" xfId="0" applyFont="1" applyFill="1" applyAlignment="1">
      <alignment vertical="center"/>
      <protection hidden="1"/>
    </xf>
    <xf numFmtId="0" fontId="11" fillId="4" borderId="2" xfId="0" applyFont="1" applyFill="1" applyBorder="1" applyAlignment="1">
      <alignment horizontal="left" vertical="center" wrapText="1" indent="2"/>
      <protection hidden="1"/>
    </xf>
    <xf numFmtId="166" fontId="11" fillId="4" borderId="2" xfId="0" applyNumberFormat="1" applyFont="1" applyFill="1" applyBorder="1" applyAlignment="1">
      <alignment horizontal="center" vertical="center"/>
      <protection hidden="1"/>
    </xf>
    <xf numFmtId="0" fontId="11" fillId="4" borderId="2" xfId="0" applyFont="1" applyFill="1" applyBorder="1" applyAlignment="1">
      <alignment horizontal="left" vertical="center" indent="2"/>
      <protection hidden="1"/>
    </xf>
    <xf numFmtId="0" fontId="21" fillId="5" borderId="2" xfId="0" applyFont="1" applyFill="1" applyBorder="1" applyAlignment="1">
      <alignment horizontal="center" vertical="center" wrapText="1"/>
      <protection hidden="1"/>
    </xf>
    <xf numFmtId="0" fontId="24" fillId="0" borderId="0" xfId="0" applyFont="1" applyAlignment="1">
      <alignment vertical="center"/>
      <protection hidden="1"/>
    </xf>
    <xf numFmtId="0" fontId="34" fillId="0" borderId="0" xfId="0" applyFont="1" applyAlignment="1">
      <alignment vertical="center"/>
      <protection hidden="1"/>
    </xf>
    <xf numFmtId="0" fontId="15" fillId="0" borderId="0" xfId="0" applyFont="1" applyAlignment="1">
      <alignment horizontal="left" vertical="center" indent="1"/>
      <protection hidden="1"/>
    </xf>
    <xf numFmtId="0" fontId="33" fillId="0" borderId="0" xfId="0" applyFont="1" applyAlignment="1">
      <alignment horizontal="left" vertical="center"/>
      <protection hidden="1"/>
    </xf>
    <xf numFmtId="0" fontId="0" fillId="0" borderId="0" xfId="0" applyAlignment="1">
      <alignment vertical="center"/>
      <protection hidden="1"/>
    </xf>
    <xf numFmtId="0" fontId="0" fillId="3" borderId="0" xfId="0" applyFill="1" applyAlignment="1">
      <alignment vertical="center"/>
      <protection hidden="1"/>
    </xf>
    <xf numFmtId="0" fontId="0" fillId="0" borderId="0" xfId="0" applyAlignment="1">
      <alignment horizontal="left" vertical="center" indent="1"/>
      <protection hidden="1"/>
    </xf>
    <xf numFmtId="0" fontId="20" fillId="3" borderId="0" xfId="0" applyFont="1" applyFill="1" applyAlignment="1">
      <alignment vertical="center"/>
      <protection hidden="1"/>
    </xf>
    <xf numFmtId="0" fontId="2" fillId="3" borderId="0" xfId="0" applyFont="1" applyFill="1" applyAlignment="1">
      <alignment vertical="center"/>
      <protection hidden="1"/>
    </xf>
    <xf numFmtId="0" fontId="16" fillId="0" borderId="0" xfId="0" applyFont="1" applyAlignment="1">
      <alignment horizontal="left" vertical="center" indent="7"/>
      <protection hidden="1"/>
    </xf>
    <xf numFmtId="0" fontId="16" fillId="0" borderId="0" xfId="0" applyFont="1" applyAlignment="1">
      <alignment horizontal="center" vertical="center"/>
      <protection hidden="1"/>
    </xf>
    <xf numFmtId="0" fontId="6" fillId="0" borderId="3" xfId="0" applyFont="1" applyBorder="1" applyAlignment="1">
      <alignment horizontal="left" vertical="center" indent="1"/>
      <protection hidden="1"/>
    </xf>
    <xf numFmtId="0" fontId="30" fillId="5" borderId="2" xfId="0" applyFont="1" applyFill="1" applyBorder="1" applyAlignment="1">
      <alignment horizontal="center" vertical="center"/>
      <protection hidden="1"/>
    </xf>
    <xf numFmtId="0" fontId="23" fillId="5" borderId="2" xfId="0" applyFont="1" applyFill="1" applyBorder="1" applyAlignment="1">
      <alignment horizontal="left" vertical="center" indent="1"/>
      <protection hidden="1"/>
    </xf>
    <xf numFmtId="170" fontId="23" fillId="5" borderId="2" xfId="0" applyNumberFormat="1" applyFont="1" applyFill="1" applyBorder="1" applyAlignment="1">
      <alignment horizontal="center" vertical="center"/>
      <protection hidden="1"/>
    </xf>
    <xf numFmtId="164" fontId="23" fillId="5" borderId="2" xfId="0" applyNumberFormat="1" applyFont="1" applyFill="1" applyBorder="1" applyAlignment="1">
      <alignment horizontal="center" vertical="center"/>
      <protection hidden="1"/>
    </xf>
    <xf numFmtId="0" fontId="19" fillId="0" borderId="0" xfId="0" applyFont="1" applyAlignment="1">
      <alignment horizontal="center" vertical="center"/>
      <protection hidden="1"/>
    </xf>
    <xf numFmtId="0" fontId="0" fillId="0" borderId="2" xfId="0" applyBorder="1" applyAlignment="1">
      <alignment vertical="center"/>
      <protection hidden="1"/>
    </xf>
    <xf numFmtId="2" fontId="0" fillId="0" borderId="0" xfId="0" applyNumberFormat="1" applyAlignment="1">
      <alignment horizontal="center" vertical="center"/>
      <protection hidden="1"/>
    </xf>
    <xf numFmtId="0" fontId="36" fillId="3" borderId="0" xfId="0" applyFont="1" applyFill="1" applyAlignment="1">
      <alignment vertical="center"/>
      <protection hidden="1"/>
    </xf>
    <xf numFmtId="0" fontId="37" fillId="3" borderId="0" xfId="0" applyFont="1" applyFill="1" applyAlignment="1">
      <alignment horizontal="center" vertical="center"/>
      <protection hidden="1"/>
    </xf>
    <xf numFmtId="2" fontId="37" fillId="3" borderId="0" xfId="0" applyNumberFormat="1" applyFont="1" applyFill="1" applyAlignment="1">
      <alignment horizontal="center" vertical="center"/>
      <protection hidden="1"/>
    </xf>
    <xf numFmtId="171" fontId="37" fillId="3" borderId="0" xfId="0" applyNumberFormat="1" applyFont="1" applyFill="1" applyAlignment="1">
      <alignment horizontal="center" vertical="center"/>
      <protection hidden="1"/>
    </xf>
    <xf numFmtId="169" fontId="14" fillId="3" borderId="0" xfId="0" applyNumberFormat="1" applyFont="1" applyFill="1" applyAlignment="1">
      <alignment horizontal="center" vertical="center"/>
      <protection hidden="1"/>
    </xf>
    <xf numFmtId="164" fontId="14" fillId="3" borderId="0" xfId="0" applyNumberFormat="1" applyFont="1" applyFill="1" applyAlignment="1">
      <alignment horizontal="center" vertical="center"/>
      <protection hidden="1"/>
    </xf>
    <xf numFmtId="0" fontId="15" fillId="0" borderId="0" xfId="0" applyFont="1" applyAlignment="1">
      <alignment horizontal="right" vertical="center"/>
      <protection hidden="1"/>
    </xf>
    <xf numFmtId="0" fontId="20" fillId="3" borderId="0" xfId="0" applyFont="1" applyFill="1" applyAlignment="1" applyProtection="1">
      <alignment vertical="center"/>
      <protection locked="0" hidden="1"/>
    </xf>
    <xf numFmtId="0" fontId="0" fillId="6" borderId="2" xfId="0" applyFill="1" applyBorder="1" applyAlignment="1">
      <alignment horizontal="left" vertical="center" indent="1" shrinkToFit="1"/>
      <protection hidden="1"/>
    </xf>
    <xf numFmtId="168" fontId="0" fillId="6" borderId="2" xfId="0" applyNumberFormat="1" applyFill="1" applyBorder="1" applyAlignment="1">
      <alignment horizontal="center" vertical="center"/>
      <protection hidden="1"/>
    </xf>
    <xf numFmtId="171" fontId="0" fillId="6" borderId="2" xfId="0" applyNumberFormat="1" applyFill="1" applyBorder="1" applyAlignment="1">
      <alignment horizontal="center" vertical="center"/>
      <protection hidden="1"/>
    </xf>
    <xf numFmtId="0" fontId="0" fillId="6" borderId="2" xfId="0" applyFill="1" applyBorder="1" applyAlignment="1">
      <alignment horizontal="left" vertical="center" indent="1"/>
      <protection hidden="1"/>
    </xf>
    <xf numFmtId="0" fontId="38" fillId="3" borderId="0" xfId="0" applyFont="1" applyFill="1" applyAlignment="1" applyProtection="1">
      <alignment vertical="center"/>
      <protection locked="0" hidden="1"/>
    </xf>
    <xf numFmtId="0" fontId="38" fillId="3" borderId="0" xfId="0" applyFont="1" applyFill="1" applyAlignment="1">
      <alignment vertical="center"/>
      <protection hidden="1"/>
    </xf>
    <xf numFmtId="0" fontId="39" fillId="3" borderId="0" xfId="0" applyFont="1" applyFill="1" applyAlignment="1">
      <alignment vertical="center"/>
      <protection hidden="1"/>
    </xf>
    <xf numFmtId="0" fontId="40" fillId="7" borderId="0" xfId="0" applyFont="1" applyFill="1" applyAlignment="1">
      <alignment vertical="center"/>
      <protection hidden="1"/>
    </xf>
    <xf numFmtId="0" fontId="0" fillId="6" borderId="0" xfId="0" applyFill="1" applyAlignment="1">
      <alignment vertical="center"/>
      <protection hidden="1"/>
    </xf>
    <xf numFmtId="0" fontId="41" fillId="0" borderId="0" xfId="0" applyFont="1" applyAlignment="1">
      <alignment horizontal="left" vertical="top" indent="3"/>
      <protection hidden="1"/>
    </xf>
    <xf numFmtId="0" fontId="42" fillId="0" borderId="0" xfId="0" applyFont="1" applyAlignment="1">
      <alignment horizontal="left" vertical="top" indent="3"/>
      <protection hidden="1"/>
    </xf>
    <xf numFmtId="0" fontId="43" fillId="0" borderId="0" xfId="0" applyFont="1" applyAlignment="1">
      <alignment vertical="top"/>
      <protection hidden="1"/>
    </xf>
    <xf numFmtId="0" fontId="45" fillId="0" borderId="0" xfId="0" applyFont="1" applyAlignment="1">
      <alignment vertical="center"/>
      <protection hidden="1"/>
    </xf>
    <xf numFmtId="0" fontId="25" fillId="5" borderId="4" xfId="2" applyFont="1" applyFill="1" applyBorder="1" applyAlignment="1" applyProtection="1">
      <alignment horizontal="center" vertical="center"/>
    </xf>
    <xf numFmtId="0" fontId="46" fillId="8" borderId="4" xfId="0" applyFont="1" applyFill="1" applyBorder="1" applyAlignment="1">
      <alignment horizontal="center" vertical="center"/>
      <protection hidden="1"/>
    </xf>
    <xf numFmtId="0" fontId="47" fillId="8" borderId="4" xfId="0" applyFont="1" applyFill="1" applyBorder="1" applyAlignment="1">
      <alignment horizontal="center" vertical="center"/>
      <protection hidden="1"/>
    </xf>
    <xf numFmtId="0" fontId="25" fillId="9" borderId="4" xfId="2" applyFont="1" applyFill="1" applyBorder="1" applyAlignment="1" applyProtection="1">
      <alignment horizontal="center" vertical="center"/>
    </xf>
    <xf numFmtId="0" fontId="26" fillId="9" borderId="4" xfId="0" applyFont="1" applyFill="1" applyBorder="1" applyAlignment="1">
      <alignment horizontal="center" vertical="center"/>
      <protection hidden="1"/>
    </xf>
    <xf numFmtId="0" fontId="48" fillId="0" borderId="0" xfId="0" applyFont="1" applyAlignment="1">
      <alignment horizontal="left" vertical="center" indent="2"/>
      <protection hidden="1"/>
    </xf>
    <xf numFmtId="167" fontId="23" fillId="10" borderId="2" xfId="0" applyNumberFormat="1" applyFont="1" applyFill="1" applyBorder="1" applyAlignment="1">
      <alignment vertical="center"/>
      <protection hidden="1"/>
    </xf>
    <xf numFmtId="1" fontId="23" fillId="10" borderId="2" xfId="0" applyNumberFormat="1" applyFont="1" applyFill="1" applyBorder="1" applyAlignment="1" applyProtection="1">
      <alignment horizontal="center" vertical="center"/>
      <protection locked="0" hidden="1"/>
    </xf>
    <xf numFmtId="0" fontId="28" fillId="10" borderId="0" xfId="0" applyFont="1" applyFill="1" applyAlignment="1">
      <alignment horizontal="center" vertical="center"/>
      <protection hidden="1"/>
    </xf>
    <xf numFmtId="0" fontId="50" fillId="11" borderId="0" xfId="0" applyFont="1" applyFill="1" applyAlignment="1">
      <alignment horizontal="center" wrapText="1"/>
      <protection hidden="1"/>
    </xf>
    <xf numFmtId="0" fontId="51" fillId="11" borderId="0" xfId="0" applyFont="1" applyFill="1" applyAlignment="1">
      <alignment horizontal="left" vertical="center" wrapText="1"/>
      <protection hidden="1"/>
    </xf>
    <xf numFmtId="0" fontId="52" fillId="11" borderId="0" xfId="0" applyFont="1" applyFill="1" applyAlignment="1">
      <alignment horizontal="center" wrapText="1"/>
      <protection hidden="1"/>
    </xf>
    <xf numFmtId="0" fontId="23" fillId="10" borderId="2" xfId="0" applyFont="1" applyFill="1" applyBorder="1" applyAlignment="1">
      <alignment horizontal="left" vertical="center" indent="4"/>
      <protection hidden="1"/>
    </xf>
    <xf numFmtId="0" fontId="54" fillId="0" borderId="0" xfId="0" applyFont="1" applyAlignment="1">
      <alignment vertical="center"/>
      <protection hidden="1"/>
    </xf>
    <xf numFmtId="0" fontId="54" fillId="0" borderId="2" xfId="0" applyFont="1" applyBorder="1" applyAlignment="1">
      <alignment vertical="center"/>
      <protection hidden="1"/>
    </xf>
    <xf numFmtId="0" fontId="54" fillId="0" borderId="2" xfId="0" applyFont="1" applyBorder="1" applyAlignment="1">
      <alignment vertical="center" wrapText="1"/>
      <protection hidden="1"/>
    </xf>
    <xf numFmtId="0" fontId="55" fillId="0" borderId="0" xfId="0" applyFont="1" applyAlignment="1">
      <alignment vertical="center"/>
      <protection hidden="1"/>
    </xf>
    <xf numFmtId="0" fontId="42" fillId="0" borderId="0" xfId="0" applyFont="1" applyAlignment="1">
      <alignment vertical="center"/>
      <protection hidden="1"/>
    </xf>
    <xf numFmtId="169" fontId="37" fillId="3" borderId="0" xfId="0" applyNumberFormat="1" applyFont="1" applyFill="1" applyAlignment="1">
      <alignment horizontal="center" vertical="center"/>
      <protection hidden="1"/>
    </xf>
    <xf numFmtId="164" fontId="37" fillId="3" borderId="0" xfId="0" applyNumberFormat="1" applyFont="1" applyFill="1" applyAlignment="1">
      <alignment horizontal="center" vertical="center"/>
      <protection hidden="1"/>
    </xf>
    <xf numFmtId="0" fontId="56" fillId="0" borderId="0" xfId="0" applyFont="1" applyAlignment="1">
      <alignment horizontal="left" vertical="center" indent="2"/>
      <protection hidden="1"/>
    </xf>
    <xf numFmtId="0" fontId="57" fillId="0" borderId="0" xfId="0" applyFont="1" applyAlignment="1">
      <alignment horizontal="left" vertical="center"/>
      <protection hidden="1"/>
    </xf>
    <xf numFmtId="0" fontId="58" fillId="0" borderId="0" xfId="0" applyFont="1" applyAlignment="1">
      <alignment vertical="center"/>
      <protection hidden="1"/>
    </xf>
    <xf numFmtId="0" fontId="59" fillId="0" borderId="0" xfId="0" applyFont="1" applyAlignment="1">
      <alignment horizontal="left" vertical="center"/>
      <protection hidden="1"/>
    </xf>
    <xf numFmtId="0" fontId="60" fillId="12" borderId="0" xfId="0" applyFont="1" applyFill="1" applyAlignment="1">
      <alignment horizontal="right"/>
      <protection hidden="1"/>
    </xf>
    <xf numFmtId="0" fontId="60" fillId="12" borderId="0" xfId="0" applyFont="1" applyFill="1">
      <protection hidden="1"/>
    </xf>
    <xf numFmtId="14" fontId="60" fillId="12" borderId="0" xfId="0" applyNumberFormat="1" applyFont="1" applyFill="1">
      <protection hidden="1"/>
    </xf>
    <xf numFmtId="0" fontId="60" fillId="12" borderId="0" xfId="0" applyFont="1" applyFill="1" applyProtection="1">
      <protection locked="0" hidden="1"/>
    </xf>
    <xf numFmtId="0" fontId="61" fillId="0" borderId="0" xfId="0" applyFont="1" applyAlignment="1">
      <alignment horizontal="right"/>
      <protection hidden="1"/>
    </xf>
    <xf numFmtId="0" fontId="62" fillId="0" borderId="0" xfId="0" applyFont="1" applyAlignment="1">
      <alignment vertical="center"/>
      <protection hidden="1"/>
    </xf>
    <xf numFmtId="0" fontId="65" fillId="0" borderId="0" xfId="0" applyFont="1" applyAlignment="1" applyProtection="1">
      <alignment horizontal="left" vertical="center"/>
    </xf>
    <xf numFmtId="0" fontId="0" fillId="0" borderId="0" xfId="0" applyAlignment="1" applyProtection="1">
      <alignment vertical="center"/>
    </xf>
    <xf numFmtId="0" fontId="64" fillId="13" borderId="0" xfId="0" applyFont="1" applyFill="1" applyAlignment="1" applyProtection="1">
      <alignment vertical="center"/>
    </xf>
    <xf numFmtId="0" fontId="73" fillId="3" borderId="0" xfId="0" applyFont="1" applyFill="1" applyAlignment="1">
      <alignment vertical="center"/>
      <protection hidden="1"/>
    </xf>
    <xf numFmtId="0" fontId="6" fillId="0" borderId="0" xfId="4">
      <alignment vertical="center"/>
    </xf>
    <xf numFmtId="0" fontId="76" fillId="0" borderId="11" xfId="4" applyFont="1" applyBorder="1" applyAlignment="1">
      <alignment wrapText="1"/>
    </xf>
    <xf numFmtId="0" fontId="77" fillId="0" borderId="11" xfId="4" applyFont="1" applyBorder="1" applyAlignment="1">
      <alignment horizontal="left" wrapText="1"/>
    </xf>
    <xf numFmtId="0" fontId="78" fillId="0" borderId="11" xfId="4" applyFont="1" applyBorder="1" applyAlignment="1">
      <alignment wrapText="1"/>
    </xf>
    <xf numFmtId="0" fontId="79" fillId="0" borderId="11" xfId="4" applyFont="1" applyBorder="1" applyAlignment="1">
      <alignment wrapText="1"/>
    </xf>
    <xf numFmtId="0" fontId="77" fillId="0" borderId="11" xfId="4" applyFont="1" applyBorder="1" applyAlignment="1">
      <alignment wrapText="1"/>
    </xf>
    <xf numFmtId="0" fontId="76" fillId="0" borderId="12" xfId="4" applyFont="1" applyBorder="1" applyAlignment="1">
      <alignment wrapText="1"/>
    </xf>
    <xf numFmtId="0" fontId="80" fillId="0" borderId="16" xfId="4" applyFont="1" applyBorder="1" applyAlignment="1">
      <alignment wrapText="1"/>
    </xf>
    <xf numFmtId="0" fontId="67" fillId="14" borderId="0" xfId="0" applyFont="1" applyFill="1" applyAlignment="1" applyProtection="1">
      <alignment horizontal="left" vertical="center" indent="1"/>
    </xf>
    <xf numFmtId="0" fontId="70" fillId="14" borderId="0" xfId="0" applyFont="1" applyFill="1" applyAlignment="1" applyProtection="1">
      <alignment horizontal="left" vertical="center" indent="1"/>
    </xf>
    <xf numFmtId="0" fontId="44" fillId="10" borderId="0" xfId="2" applyFont="1" applyFill="1" applyBorder="1" applyAlignment="1" applyProtection="1">
      <alignment horizontal="center" vertical="center"/>
    </xf>
    <xf numFmtId="0" fontId="66" fillId="13" borderId="0" xfId="2" applyFont="1" applyFill="1" applyBorder="1" applyAlignment="1" applyProtection="1">
      <alignment horizontal="left" vertical="center" wrapText="1"/>
    </xf>
    <xf numFmtId="0" fontId="17" fillId="0" borderId="0" xfId="0" applyFont="1" applyAlignment="1">
      <alignment horizontal="center" vertical="center"/>
      <protection hidden="1"/>
    </xf>
    <xf numFmtId="0" fontId="35" fillId="5" borderId="2" xfId="0" applyFont="1" applyFill="1" applyBorder="1" applyAlignment="1">
      <alignment horizontal="left" vertical="center" wrapText="1" indent="1"/>
      <protection hidden="1"/>
    </xf>
    <xf numFmtId="9" fontId="35" fillId="5" borderId="2" xfId="3" applyFont="1" applyFill="1" applyBorder="1" applyAlignment="1" applyProtection="1">
      <alignment horizontal="center" vertical="center"/>
      <protection hidden="1"/>
    </xf>
    <xf numFmtId="0" fontId="23" fillId="5" borderId="5" xfId="0" applyFont="1" applyFill="1" applyBorder="1" applyAlignment="1">
      <alignment horizontal="left" vertical="center" indent="1"/>
      <protection hidden="1"/>
    </xf>
    <xf numFmtId="0" fontId="23" fillId="5" borderId="6" xfId="0" applyFont="1" applyFill="1" applyBorder="1" applyAlignment="1">
      <alignment horizontal="left" vertical="center" indent="1"/>
      <protection hidden="1"/>
    </xf>
    <xf numFmtId="0" fontId="23" fillId="5" borderId="7" xfId="0" applyFont="1" applyFill="1" applyBorder="1" applyAlignment="1">
      <alignment horizontal="left" vertical="center" indent="1"/>
      <protection hidden="1"/>
    </xf>
    <xf numFmtId="0" fontId="0" fillId="6" borderId="2" xfId="0" applyFill="1" applyBorder="1" applyAlignment="1">
      <alignment horizontal="left" vertical="center" indent="1" shrinkToFit="1"/>
      <protection hidden="1"/>
    </xf>
    <xf numFmtId="0" fontId="2" fillId="0" borderId="0" xfId="0" applyFont="1" applyAlignment="1">
      <alignment vertical="center"/>
      <protection hidden="1"/>
    </xf>
    <xf numFmtId="0" fontId="11" fillId="0" borderId="0" xfId="0" applyFont="1" applyAlignment="1">
      <alignment horizontal="left" vertical="center" wrapText="1" indent="1"/>
      <protection hidden="1"/>
    </xf>
    <xf numFmtId="0" fontId="74" fillId="15" borderId="8" xfId="4" applyFont="1" applyFill="1" applyBorder="1" applyAlignment="1">
      <alignment wrapText="1"/>
    </xf>
    <xf numFmtId="0" fontId="74" fillId="15" borderId="9" xfId="4" applyFont="1" applyFill="1" applyBorder="1" applyAlignment="1">
      <alignment wrapText="1"/>
    </xf>
    <xf numFmtId="0" fontId="74" fillId="15" borderId="14" xfId="4" applyFont="1" applyFill="1" applyBorder="1" applyAlignment="1">
      <alignment wrapText="1"/>
    </xf>
    <xf numFmtId="0" fontId="75" fillId="0" borderId="13" xfId="4" applyFont="1" applyBorder="1" applyAlignment="1">
      <alignment horizontal="center" vertical="center" wrapText="1"/>
    </xf>
    <xf numFmtId="0" fontId="75" fillId="0" borderId="10" xfId="4" applyFont="1" applyBorder="1" applyAlignment="1">
      <alignment horizontal="center" vertical="center" wrapText="1"/>
    </xf>
    <xf numFmtId="0" fontId="75" fillId="0" borderId="15" xfId="4" applyFont="1" applyBorder="1" applyAlignment="1">
      <alignment horizontal="center" vertical="center" wrapText="1"/>
    </xf>
  </cellXfs>
  <cellStyles count="5">
    <cellStyle name="Euro" xfId="1" xr:uid="{00000000-0005-0000-0000-000000000000}"/>
    <cellStyle name="Hyperlink" xfId="2" builtinId="8"/>
    <cellStyle name="Normal" xfId="0" builtinId="0"/>
    <cellStyle name="Normal 2 2" xfId="4" xr:uid="{C50A2445-B5AC-4964-9D2E-2C2712CCA4A5}"/>
    <cellStyle name="Percent" xfId="3" builtinId="5"/>
  </cellStyles>
  <dxfs count="8">
    <dxf>
      <font>
        <b val="0"/>
        <i val="0"/>
        <condense val="0"/>
        <extend val="0"/>
      </font>
      <fill>
        <patternFill>
          <bgColor indexed="54"/>
        </patternFill>
      </fill>
    </dxf>
    <dxf>
      <fill>
        <patternFill>
          <bgColor indexed="8"/>
        </patternFill>
      </fill>
    </dxf>
    <dxf>
      <font>
        <b val="0"/>
        <i val="0"/>
        <condense val="0"/>
        <extend val="0"/>
        <color indexed="47"/>
      </font>
      <fill>
        <patternFill>
          <bgColor indexed="51"/>
        </patternFill>
      </fill>
    </dxf>
    <dxf>
      <font>
        <condense val="0"/>
        <extend val="0"/>
        <color indexed="47"/>
      </font>
    </dxf>
    <dxf>
      <font>
        <condense val="0"/>
        <extend val="0"/>
        <color indexed="17"/>
      </font>
    </dxf>
    <dxf>
      <font>
        <condense val="0"/>
        <extend val="0"/>
        <color indexed="17"/>
      </font>
    </dxf>
    <dxf>
      <font>
        <condense val="0"/>
        <extend val="0"/>
        <color indexed="17"/>
      </font>
    </dxf>
    <dxf>
      <fill>
        <patternFill>
          <bgColor indexed="5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1918C"/>
      <rgbColor rgb="00E6E6E6"/>
      <rgbColor rgb="00FFFFFF"/>
      <rgbColor rgb="00FFFFFF"/>
      <rgbColor rgb="00FFFFFF"/>
      <rgbColor rgb="00EB0505"/>
      <rgbColor rgb="00DBDDC9"/>
      <rgbColor rgb="005F5F5A"/>
      <rgbColor rgb="00FFFFFF"/>
      <rgbColor rgb="00FFFFFF"/>
      <rgbColor rgb="0091918C"/>
      <rgbColor rgb="00F8F8F8"/>
      <rgbColor rgb="006E3332"/>
      <rgbColor rgb="00003958"/>
      <rgbColor rgb="00CDCDCD"/>
      <rgbColor rgb="0056E224"/>
      <rgbColor rgb="009D1948"/>
      <rgbColor rgb="004E7AC8"/>
      <rgbColor rgb="00D890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ECE7BE"/>
      <rgbColor rgb="00C61E1E"/>
      <rgbColor rgb="00FFFFFF"/>
      <rgbColor rgb="00E6E22C"/>
      <rgbColor rgb="00B41919"/>
      <rgbColor rgb="00464646"/>
      <rgbColor rgb="00FFFFFF"/>
      <rgbColor rgb="00FFFFFF"/>
      <rgbColor rgb="004E7AC8"/>
      <rgbColor rgb="00CB1533"/>
      <rgbColor rgb="00E6E6E6"/>
      <rgbColor rgb="00B0AC99"/>
      <rgbColor rgb="00FBCCC3"/>
      <rgbColor rgb="00EAEAEA"/>
      <rgbColor rgb="000095E8"/>
      <rgbColor rgb="00E5F7D9"/>
      <rgbColor rgb="00FFFFFF"/>
      <rgbColor rgb="00F4F9FA"/>
      <rgbColor rgb="00808080"/>
      <rgbColor rgb="00EB0505"/>
      <rgbColor rgb="00FFFFFF"/>
      <rgbColor rgb="00C0C0C0"/>
      <rgbColor rgb="005F235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trlProps/ctrlProp1.xml><?xml version="1.0" encoding="utf-8"?>
<formControlPr xmlns="http://schemas.microsoft.com/office/spreadsheetml/2009/9/main" objectType="Scroll" dx="15" fmlaLink="$G$7" horiz="1" max="60" page="10" val="0"/>
</file>

<file path=xl/ctrlProps/ctrlProp10.xml><?xml version="1.0" encoding="utf-8"?>
<formControlPr xmlns="http://schemas.microsoft.com/office/spreadsheetml/2009/9/main" objectType="CheckBox" fmlaLink="$I$8" lockText="1"/>
</file>

<file path=xl/ctrlProps/ctrlProp11.xml><?xml version="1.0" encoding="utf-8"?>
<formControlPr xmlns="http://schemas.microsoft.com/office/spreadsheetml/2009/9/main" objectType="CheckBox" fmlaLink="$I$10" lockText="1"/>
</file>

<file path=xl/ctrlProps/ctrlProp12.xml><?xml version="1.0" encoding="utf-8"?>
<formControlPr xmlns="http://schemas.microsoft.com/office/spreadsheetml/2009/9/main" objectType="CheckBox" fmlaLink="$I$9" lockText="1"/>
</file>

<file path=xl/ctrlProps/ctrlProp13.xml><?xml version="1.0" encoding="utf-8"?>
<formControlPr xmlns="http://schemas.microsoft.com/office/spreadsheetml/2009/9/main" objectType="CheckBox" fmlaLink="$I$7" lockText="1"/>
</file>

<file path=xl/ctrlProps/ctrlProp14.xml><?xml version="1.0" encoding="utf-8"?>
<formControlPr xmlns="http://schemas.microsoft.com/office/spreadsheetml/2009/9/main" objectType="CheckBox" checked="Checked" fmlaLink="$I$6" lockText="1"/>
</file>

<file path=xl/ctrlProps/ctrlProp2.xml><?xml version="1.0" encoding="utf-8"?>
<formControlPr xmlns="http://schemas.microsoft.com/office/spreadsheetml/2009/9/main" objectType="Scroll" dx="15" fmlaLink="$G$4" horiz="1" max="1684" page="10" val="1640"/>
</file>

<file path=xl/ctrlProps/ctrlProp3.xml><?xml version="1.0" encoding="utf-8"?>
<formControlPr xmlns="http://schemas.microsoft.com/office/spreadsheetml/2009/9/main" objectType="Drop" dropLines="20" dropStyle="combo" dx="22" fmlaLink="calc!$C$12" fmlaRange="'2a'!$B$12:$B$235" sel="1" val="0"/>
</file>

<file path=xl/ctrlProps/ctrlProp4.xml><?xml version="1.0" encoding="utf-8"?>
<formControlPr xmlns="http://schemas.microsoft.com/office/spreadsheetml/2009/9/main" objectType="Drop" dropLines="20" dropStyle="combo" dx="22" fmlaLink="calc!$C$13" fmlaRange="'2a'!$B$12:$B$235" sel="1" val="0"/>
</file>

<file path=xl/ctrlProps/ctrlProp5.xml><?xml version="1.0" encoding="utf-8"?>
<formControlPr xmlns="http://schemas.microsoft.com/office/spreadsheetml/2009/9/main" objectType="Scroll" dx="15" fmlaLink="$G$8" horiz="1" max="60" page="10" val="0"/>
</file>

<file path=xl/ctrlProps/ctrlProp6.xml><?xml version="1.0" encoding="utf-8"?>
<formControlPr xmlns="http://schemas.microsoft.com/office/spreadsheetml/2009/9/main" objectType="Drop" dropLines="20" dropStyle="combo" dx="22" fmlaLink="calc!$C$14" fmlaRange="'2a'!$B$12:$B$235" sel="1" val="0"/>
</file>

<file path=xl/ctrlProps/ctrlProp7.xml><?xml version="1.0" encoding="utf-8"?>
<formControlPr xmlns="http://schemas.microsoft.com/office/spreadsheetml/2009/9/main" objectType="Scroll" dx="15" fmlaLink="$G$9" horiz="1" max="60" page="10" val="0"/>
</file>

<file path=xl/ctrlProps/ctrlProp8.xml><?xml version="1.0" encoding="utf-8"?>
<formControlPr xmlns="http://schemas.microsoft.com/office/spreadsheetml/2009/9/main" objectType="Drop" dropLines="20" dropStyle="combo" dx="22" fmlaLink="calc!$C$15" fmlaRange="'2a'!$B$12:$B$235" sel="1" val="0"/>
</file>

<file path=xl/ctrlProps/ctrlProp9.xml><?xml version="1.0" encoding="utf-8"?>
<formControlPr xmlns="http://schemas.microsoft.com/office/spreadsheetml/2009/9/main" objectType="Scroll" dx="15" fmlaLink="$G$10" horiz="1" max="60" page="10" val="0"/>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109448" name="Rectangle 1" descr="50%">
          <a:extLst>
            <a:ext uri="{FF2B5EF4-FFF2-40B4-BE49-F238E27FC236}">
              <a16:creationId xmlns:a16="http://schemas.microsoft.com/office/drawing/2014/main" id="{00000000-0008-0000-0000-000088AB01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6</xdr:row>
      <xdr:rowOff>0</xdr:rowOff>
    </xdr:from>
    <xdr:to>
      <xdr:col>18</xdr:col>
      <xdr:colOff>0</xdr:colOff>
      <xdr:row>11</xdr:row>
      <xdr:rowOff>0</xdr:rowOff>
    </xdr:to>
    <xdr:sp macro="" textlink="">
      <xdr:nvSpPr>
        <xdr:cNvPr id="108552" name="Text Box 8">
          <a:extLst>
            <a:ext uri="{FF2B5EF4-FFF2-40B4-BE49-F238E27FC236}">
              <a16:creationId xmlns:a16="http://schemas.microsoft.com/office/drawing/2014/main" id="{00000000-0008-0000-0000-000008A80100}"/>
            </a:ext>
          </a:extLst>
        </xdr:cNvPr>
        <xdr:cNvSpPr txBox="1">
          <a:spLocks noChangeArrowheads="1"/>
        </xdr:cNvSpPr>
      </xdr:nvSpPr>
      <xdr:spPr bwMode="auto">
        <a:xfrm>
          <a:off x="561975" y="2762250"/>
          <a:ext cx="6477000" cy="1238250"/>
        </a:xfrm>
        <a:prstGeom prst="rect">
          <a:avLst/>
        </a:prstGeom>
        <a:noFill/>
        <a:ln>
          <a:noFill/>
        </a:ln>
        <a:effectLst>
          <a:prstShdw prst="shdw17" dist="17961" dir="2700000">
            <a:srgbClr xmlns:mc="http://schemas.openxmlformats.org/markup-compatibility/2006" xmlns:a14="http://schemas.microsoft.com/office/drawing/2010/main" val="000000"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en-GB" sz="1200" b="0" i="0" u="none" strike="noStrike" baseline="0">
              <a:solidFill>
                <a:srgbClr val="000000"/>
              </a:solidFill>
              <a:latin typeface="Tahoma"/>
              <a:ea typeface="Tahoma"/>
              <a:cs typeface="Tahoma"/>
            </a:rPr>
            <a:t>Onkostenvergoedingen of zgn. kosten eigen aan de vennootschap zijn in principe fiscaal aftrekbaar bij uw vennootschap en niet belastbaar bij u privé. Gaat het om een forfaitaire onkostenvergoeding, dan biedt dit het extra voordeel dat er niet bewezen hoeft te worden dat het bedrag ervan overeenstemt met de werkelijk gedane uitgaven.</a:t>
          </a:r>
        </a:p>
      </xdr:txBody>
    </xdr:sp>
    <xdr:clientData/>
  </xdr:twoCellAnchor>
  <xdr:oneCellAnchor>
    <xdr:from>
      <xdr:col>2</xdr:col>
      <xdr:colOff>27093</xdr:colOff>
      <xdr:row>11</xdr:row>
      <xdr:rowOff>244931</xdr:rowOff>
    </xdr:from>
    <xdr:ext cx="155363" cy="234038"/>
    <xdr:sp macro="" textlink="">
      <xdr:nvSpPr>
        <xdr:cNvPr id="108563" name="Text Box 19">
          <a:extLst>
            <a:ext uri="{FF2B5EF4-FFF2-40B4-BE49-F238E27FC236}">
              <a16:creationId xmlns:a16="http://schemas.microsoft.com/office/drawing/2014/main" id="{00000000-0008-0000-0000-000013A80100}"/>
            </a:ext>
          </a:extLst>
        </xdr:cNvPr>
        <xdr:cNvSpPr txBox="1">
          <a:spLocks noChangeArrowheads="1"/>
        </xdr:cNvSpPr>
      </xdr:nvSpPr>
      <xdr:spPr bwMode="auto">
        <a:xfrm>
          <a:off x="589068" y="4245431"/>
          <a:ext cx="155363" cy="234038"/>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BE" sz="1200" b="0" i="0" u="none" strike="noStrike" baseline="0">
              <a:solidFill>
                <a:srgbClr val="FFFFFF"/>
              </a:solidFill>
              <a:latin typeface="Wingdings 3"/>
            </a:rPr>
            <a:t>}</a:t>
          </a:r>
          <a:endParaRPr lang="nl-BE"/>
        </a:p>
      </xdr:txBody>
    </xdr:sp>
    <xdr:clientData/>
  </xdr:oneCellAnchor>
  <xdr:oneCellAnchor>
    <xdr:from>
      <xdr:col>2</xdr:col>
      <xdr:colOff>27093</xdr:colOff>
      <xdr:row>4</xdr:row>
      <xdr:rowOff>244931</xdr:rowOff>
    </xdr:from>
    <xdr:ext cx="155363" cy="234038"/>
    <xdr:sp macro="" textlink="">
      <xdr:nvSpPr>
        <xdr:cNvPr id="108564" name="Text Box 20">
          <a:extLst>
            <a:ext uri="{FF2B5EF4-FFF2-40B4-BE49-F238E27FC236}">
              <a16:creationId xmlns:a16="http://schemas.microsoft.com/office/drawing/2014/main" id="{00000000-0008-0000-0000-000014A80100}"/>
            </a:ext>
          </a:extLst>
        </xdr:cNvPr>
        <xdr:cNvSpPr txBox="1">
          <a:spLocks noChangeArrowheads="1"/>
        </xdr:cNvSpPr>
      </xdr:nvSpPr>
      <xdr:spPr bwMode="auto">
        <a:xfrm>
          <a:off x="589068" y="2511881"/>
          <a:ext cx="155363" cy="234038"/>
        </a:xfrm>
        <a:prstGeom prst="rect">
          <a:avLst/>
        </a:prstGeom>
        <a:solidFill>
          <a:srgbClr xmlns:mc="http://schemas.openxmlformats.org/markup-compatibility/2006" xmlns:a14="http://schemas.microsoft.com/office/drawing/2010/main" val="464646" mc:Ignorable="a14" a14:legacySpreadsheetColorIndex="46"/>
        </a:solidFill>
        <a:ln>
          <a:noFill/>
        </a:ln>
        <a:effectLst>
          <a:prstShdw prst="shdw17" dist="17961" dir="2700000">
            <a:srgbClr xmlns:mc="http://schemas.openxmlformats.org/markup-compatibility/2006" xmlns:a14="http://schemas.microsoft.com/office/drawing/2010/main" val="2A2A2A" mc:Ignorable="a14" a14:legacySpreadsheetColorIndex="46">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BE" sz="1200" b="0" i="0" u="none" strike="noStrike" baseline="0">
              <a:solidFill>
                <a:srgbClr val="FFFFFF"/>
              </a:solidFill>
              <a:latin typeface="Wingdings 3"/>
            </a:rPr>
            <a:t>}</a:t>
          </a:r>
          <a:endParaRPr lang="nl-BE"/>
        </a:p>
      </xdr:txBody>
    </xdr:sp>
    <xdr:clientData/>
  </xdr:oneCellAnchor>
  <xdr:twoCellAnchor>
    <xdr:from>
      <xdr:col>15</xdr:col>
      <xdr:colOff>0</xdr:colOff>
      <xdr:row>18</xdr:row>
      <xdr:rowOff>0</xdr:rowOff>
    </xdr:from>
    <xdr:to>
      <xdr:col>17</xdr:col>
      <xdr:colOff>0</xdr:colOff>
      <xdr:row>19</xdr:row>
      <xdr:rowOff>0</xdr:rowOff>
    </xdr:to>
    <xdr:grpSp>
      <xdr:nvGrpSpPr>
        <xdr:cNvPr id="109459" name="Group 26">
          <a:extLst>
            <a:ext uri="{FF2B5EF4-FFF2-40B4-BE49-F238E27FC236}">
              <a16:creationId xmlns:a16="http://schemas.microsoft.com/office/drawing/2014/main" id="{00000000-0008-0000-0000-000093AB0100}"/>
            </a:ext>
          </a:extLst>
        </xdr:cNvPr>
        <xdr:cNvGrpSpPr>
          <a:grpSpLocks/>
        </xdr:cNvGrpSpPr>
      </xdr:nvGrpSpPr>
      <xdr:grpSpPr bwMode="auto">
        <a:xfrm>
          <a:off x="4963886" y="5872843"/>
          <a:ext cx="870857" cy="255814"/>
          <a:chOff x="878" y="692"/>
          <a:chExt cx="40" cy="52"/>
        </a:xfrm>
      </xdr:grpSpPr>
      <xdr:sp macro="" textlink="">
        <xdr:nvSpPr>
          <xdr:cNvPr id="109462" name="Line 27">
            <a:extLst>
              <a:ext uri="{FF2B5EF4-FFF2-40B4-BE49-F238E27FC236}">
                <a16:creationId xmlns:a16="http://schemas.microsoft.com/office/drawing/2014/main" id="{00000000-0008-0000-0000-000096AB01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9463" name="Line 28">
            <a:extLst>
              <a:ext uri="{FF2B5EF4-FFF2-40B4-BE49-F238E27FC236}">
                <a16:creationId xmlns:a16="http://schemas.microsoft.com/office/drawing/2014/main" id="{00000000-0008-0000-0000-000097AB01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9464" name="Line 29">
            <a:extLst>
              <a:ext uri="{FF2B5EF4-FFF2-40B4-BE49-F238E27FC236}">
                <a16:creationId xmlns:a16="http://schemas.microsoft.com/office/drawing/2014/main" id="{00000000-0008-0000-0000-000098AB01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09465" name="Line 30">
            <a:extLst>
              <a:ext uri="{FF2B5EF4-FFF2-40B4-BE49-F238E27FC236}">
                <a16:creationId xmlns:a16="http://schemas.microsoft.com/office/drawing/2014/main" id="{00000000-0008-0000-0000-000099AB01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13</xdr:row>
      <xdr:rowOff>28575</xdr:rowOff>
    </xdr:from>
    <xdr:to>
      <xdr:col>18</xdr:col>
      <xdr:colOff>0</xdr:colOff>
      <xdr:row>17</xdr:row>
      <xdr:rowOff>180975</xdr:rowOff>
    </xdr:to>
    <xdr:sp macro="" textlink="">
      <xdr:nvSpPr>
        <xdr:cNvPr id="108575" name="Text Box 31">
          <a:extLst>
            <a:ext uri="{FF2B5EF4-FFF2-40B4-BE49-F238E27FC236}">
              <a16:creationId xmlns:a16="http://schemas.microsoft.com/office/drawing/2014/main" id="{00000000-0008-0000-0000-00001FA80100}"/>
            </a:ext>
          </a:extLst>
        </xdr:cNvPr>
        <xdr:cNvSpPr txBox="1">
          <a:spLocks noChangeArrowheads="1"/>
        </xdr:cNvSpPr>
      </xdr:nvSpPr>
      <xdr:spPr bwMode="auto">
        <a:xfrm>
          <a:off x="561975" y="4524375"/>
          <a:ext cx="6477000" cy="11430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51">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5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46800" rIns="90000" bIns="46800" anchor="ctr" upright="1"/>
        <a:lstStyle/>
        <a:p>
          <a:pPr algn="l" rtl="0">
            <a:defRPr sz="1000"/>
          </a:pPr>
          <a:r>
            <a:rPr lang="en-GB" sz="1200" b="0" i="0" u="none" strike="noStrike" baseline="0">
              <a:solidFill>
                <a:srgbClr val="000000"/>
              </a:solidFill>
              <a:latin typeface="Tahoma"/>
              <a:ea typeface="Tahoma"/>
              <a:cs typeface="Tahoma"/>
            </a:rPr>
            <a:t>Per dag dat u beroepsmatig in het buitenland bent, kunt u een onkostenvergoeding krijgen. De bedragen verschillen per land en worden gecorrigeerd voor de dag van aankomst, de dag van vertrek en voor de maaltijden die inbegrepen zijn in de hotelfactuur. Deze tool berekent voor elke </a:t>
          </a:r>
          <a:r>
            <a:rPr lang="en-GB" sz="1200" b="0" i="0" u="none" strike="noStrike" baseline="0">
              <a:solidFill>
                <a:sysClr val="windowText" lastClr="000000"/>
              </a:solidFill>
              <a:latin typeface="Tahoma"/>
              <a:ea typeface="Tahoma"/>
              <a:cs typeface="Tahoma"/>
            </a:rPr>
            <a:t>zakenreis (van maximaal 30 kalenderdagen) </a:t>
          </a:r>
          <a:r>
            <a:rPr lang="en-GB" sz="1200" b="0" i="0" u="none" strike="noStrike" baseline="0">
              <a:solidFill>
                <a:srgbClr val="000000"/>
              </a:solidFill>
              <a:latin typeface="Tahoma"/>
              <a:ea typeface="Tahoma"/>
              <a:cs typeface="Tahoma"/>
            </a:rPr>
            <a:t>eenvoudig en snel uw onkostenvergoeding.</a:t>
          </a:r>
        </a:p>
      </xdr:txBody>
    </xdr:sp>
    <xdr:clientData/>
  </xdr:twoCellAnchor>
  <xdr:oneCellAnchor>
    <xdr:from>
      <xdr:col>10</xdr:col>
      <xdr:colOff>102053</xdr:colOff>
      <xdr:row>4</xdr:row>
      <xdr:rowOff>17725</xdr:rowOff>
    </xdr:from>
    <xdr:ext cx="2895599" cy="265303"/>
    <xdr:sp macro="" textlink="">
      <xdr:nvSpPr>
        <xdr:cNvPr id="108577" name="Text Box 33">
          <a:extLst>
            <a:ext uri="{FF2B5EF4-FFF2-40B4-BE49-F238E27FC236}">
              <a16:creationId xmlns:a16="http://schemas.microsoft.com/office/drawing/2014/main" id="{00000000-0008-0000-0000-000021A80100}"/>
            </a:ext>
          </a:extLst>
        </xdr:cNvPr>
        <xdr:cNvSpPr txBox="1">
          <a:spLocks noChangeArrowheads="1"/>
        </xdr:cNvSpPr>
      </xdr:nvSpPr>
      <xdr:spPr bwMode="auto">
        <a:xfrm>
          <a:off x="3351439" y="2309168"/>
          <a:ext cx="2895599" cy="265303"/>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18288" bIns="18288" anchor="ctr" upright="1">
          <a:noAutofit/>
        </a:bodyPr>
        <a:lstStyle/>
        <a:p>
          <a:pPr algn="ctr" rtl="0">
            <a:lnSpc>
              <a:spcPts val="900"/>
            </a:lnSpc>
            <a:defRPr sz="1000"/>
          </a:pPr>
          <a:r>
            <a:rPr lang="nl-BE" sz="800" b="1" i="0" u="none" strike="noStrike" baseline="0">
              <a:solidFill>
                <a:srgbClr val="FFFFFF"/>
              </a:solidFill>
              <a:latin typeface="Tahoma"/>
              <a:cs typeface="Tahoma"/>
            </a:rPr>
            <a:t>Forfaits van 6 juli 2018 tot 14 februari 2023</a:t>
          </a:r>
          <a:endParaRPr lang="nl-BE"/>
        </a:p>
      </xdr:txBody>
    </xdr:sp>
    <xdr:clientData/>
  </xdr:oneCellAnchor>
  <xdr:twoCellAnchor>
    <xdr:from>
      <xdr:col>2</xdr:col>
      <xdr:colOff>0</xdr:colOff>
      <xdr:row>2</xdr:row>
      <xdr:rowOff>0</xdr:rowOff>
    </xdr:from>
    <xdr:to>
      <xdr:col>18</xdr:col>
      <xdr:colOff>0</xdr:colOff>
      <xdr:row>3</xdr:row>
      <xdr:rowOff>1</xdr:rowOff>
    </xdr:to>
    <xdr:pic>
      <xdr:nvPicPr>
        <xdr:cNvPr id="32" name="Picture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61975" y="495300"/>
          <a:ext cx="6477000" cy="152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523875</xdr:colOff>
      <xdr:row>21</xdr:row>
      <xdr:rowOff>238125</xdr:rowOff>
    </xdr:from>
    <xdr:to>
      <xdr:col>17</xdr:col>
      <xdr:colOff>9267</xdr:colOff>
      <xdr:row>23</xdr:row>
      <xdr:rowOff>238125</xdr:rowOff>
    </xdr:to>
    <xdr:sp macro="" textlink="">
      <xdr:nvSpPr>
        <xdr:cNvPr id="33" name="Rectangle 29">
          <a:extLst>
            <a:ext uri="{FF2B5EF4-FFF2-40B4-BE49-F238E27FC236}">
              <a16:creationId xmlns:a16="http://schemas.microsoft.com/office/drawing/2014/main" id="{00000000-0008-0000-0000-000021000000}"/>
            </a:ext>
          </a:extLst>
        </xdr:cNvPr>
        <xdr:cNvSpPr>
          <a:spLocks noChangeArrowheads="1"/>
        </xdr:cNvSpPr>
      </xdr:nvSpPr>
      <xdr:spPr bwMode="auto">
        <a:xfrm>
          <a:off x="6419850" y="7143750"/>
          <a:ext cx="75942" cy="495300"/>
        </a:xfrm>
        <a:prstGeom prst="rect">
          <a:avLst/>
        </a:prstGeom>
        <a:solidFill>
          <a:schemeClr val="bg1">
            <a:lumMod val="95000"/>
          </a:schemeClr>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103441" name="Scroll Bar 17" hidden="1">
              <a:extLst>
                <a:ext uri="{63B3BB69-23CF-44E3-9099-C40C66FF867C}">
                  <a14:compatExt spid="_x0000_s103441"/>
                </a:ext>
                <a:ext uri="{FF2B5EF4-FFF2-40B4-BE49-F238E27FC236}">
                  <a16:creationId xmlns:a16="http://schemas.microsoft.com/office/drawing/2014/main" id="{00000000-0008-0000-0100-000011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142875</xdr:colOff>
      <xdr:row>5</xdr:row>
      <xdr:rowOff>0</xdr:rowOff>
    </xdr:from>
    <xdr:to>
      <xdr:col>2</xdr:col>
      <xdr:colOff>0</xdr:colOff>
      <xdr:row>6</xdr:row>
      <xdr:rowOff>0</xdr:rowOff>
    </xdr:to>
    <xdr:sp macro="" textlink="">
      <xdr:nvSpPr>
        <xdr:cNvPr id="103454" name="Rectangle 30">
          <a:extLst>
            <a:ext uri="{FF2B5EF4-FFF2-40B4-BE49-F238E27FC236}">
              <a16:creationId xmlns:a16="http://schemas.microsoft.com/office/drawing/2014/main" id="{00000000-0008-0000-0100-00001E940100}"/>
            </a:ext>
          </a:extLst>
        </xdr:cNvPr>
        <xdr:cNvSpPr>
          <a:spLocks noChangeArrowheads="1"/>
        </xdr:cNvSpPr>
      </xdr:nvSpPr>
      <xdr:spPr bwMode="auto">
        <a:xfrm>
          <a:off x="523875" y="1238250"/>
          <a:ext cx="3086100" cy="342900"/>
        </a:xfrm>
        <a:prstGeom prst="rect">
          <a:avLst/>
        </a:prstGeom>
        <a:solidFill>
          <a:srgbClr xmlns:mc="http://schemas.openxmlformats.org/markup-compatibility/2006" xmlns:a14="http://schemas.microsoft.com/office/drawing/2010/main" val="EAEAEA" mc:Ignorable="a14" a14:legacySpreadsheetColorIndex="54"/>
        </a:solidFill>
        <a:ln>
          <a:noFill/>
        </a:ln>
        <a:effectLst>
          <a:prstShdw prst="shdw17" dist="17961" dir="2700000">
            <a:srgbClr xmlns:mc="http://schemas.openxmlformats.org/markup-compatibility/2006" xmlns:a14="http://schemas.microsoft.com/office/drawing/2010/main" val="8C8C8C" mc:Ignorable="a14" a14:legacySpreadsheetColorIndex="5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0" tIns="0" rIns="0" bIns="0" anchor="ctr" upright="1"/>
        <a:lstStyle/>
        <a:p>
          <a:pPr algn="l" rtl="0">
            <a:defRPr sz="1000"/>
          </a:pPr>
          <a:r>
            <a:rPr lang="nl-BE" sz="800" b="1" i="0" u="none" strike="noStrike" baseline="0">
              <a:solidFill>
                <a:srgbClr val="808080"/>
              </a:solidFill>
              <a:latin typeface="Arial"/>
              <a:cs typeface="Arial"/>
            </a:rPr>
            <a:t>Duid hieronder in chronologische volgorde uw bestemmingen aan </a:t>
          </a:r>
          <a:endParaRPr lang="nl-BE"/>
        </a:p>
      </xdr:txBody>
    </xdr:sp>
    <xdr:clientData/>
  </xdr:twoCellAnchor>
  <mc:AlternateContent xmlns:mc="http://schemas.openxmlformats.org/markup-compatibility/2006">
    <mc:Choice xmlns:a14="http://schemas.microsoft.com/office/drawing/2010/main" Requires="a14">
      <xdr:twoCellAnchor editAs="oneCell">
        <xdr:from>
          <xdr:col>2</xdr:col>
          <xdr:colOff>979714</xdr:colOff>
          <xdr:row>3</xdr:row>
          <xdr:rowOff>0</xdr:rowOff>
        </xdr:from>
        <xdr:to>
          <xdr:col>3</xdr:col>
          <xdr:colOff>979714</xdr:colOff>
          <xdr:row>3</xdr:row>
          <xdr:rowOff>228600</xdr:rowOff>
        </xdr:to>
        <xdr:sp macro="" textlink="">
          <xdr:nvSpPr>
            <xdr:cNvPr id="103426" name="Scroll Bar 2" hidden="1">
              <a:extLst>
                <a:ext uri="{63B3BB69-23CF-44E3-9099-C40C66FF867C}">
                  <a14:compatExt spid="_x0000_s103426"/>
                </a:ext>
                <a:ext uri="{FF2B5EF4-FFF2-40B4-BE49-F238E27FC236}">
                  <a16:creationId xmlns:a16="http://schemas.microsoft.com/office/drawing/2014/main" id="{00000000-0008-0000-0100-000002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696686</xdr:colOff>
          <xdr:row>6</xdr:row>
          <xdr:rowOff>0</xdr:rowOff>
        </xdr:from>
        <xdr:to>
          <xdr:col>1</xdr:col>
          <xdr:colOff>2999014</xdr:colOff>
          <xdr:row>7</xdr:row>
          <xdr:rowOff>0</xdr:rowOff>
        </xdr:to>
        <xdr:sp macro="" textlink="">
          <xdr:nvSpPr>
            <xdr:cNvPr id="103430" name="Drop Down 6" hidden="1">
              <a:extLst>
                <a:ext uri="{63B3BB69-23CF-44E3-9099-C40C66FF867C}">
                  <a14:compatExt spid="_x0000_s103430"/>
                </a:ext>
                <a:ext uri="{FF2B5EF4-FFF2-40B4-BE49-F238E27FC236}">
                  <a16:creationId xmlns:a16="http://schemas.microsoft.com/office/drawing/2014/main" id="{00000000-0008-0000-0100-0000069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696686</xdr:colOff>
          <xdr:row>7</xdr:row>
          <xdr:rowOff>0</xdr:rowOff>
        </xdr:from>
        <xdr:to>
          <xdr:col>1</xdr:col>
          <xdr:colOff>2999014</xdr:colOff>
          <xdr:row>8</xdr:row>
          <xdr:rowOff>0</xdr:rowOff>
        </xdr:to>
        <xdr:sp macro="" textlink="">
          <xdr:nvSpPr>
            <xdr:cNvPr id="103432" name="Drop Down 8" hidden="1">
              <a:extLst>
                <a:ext uri="{63B3BB69-23CF-44E3-9099-C40C66FF867C}">
                  <a14:compatExt spid="_x0000_s103432"/>
                </a:ext>
                <a:ext uri="{FF2B5EF4-FFF2-40B4-BE49-F238E27FC236}">
                  <a16:creationId xmlns:a16="http://schemas.microsoft.com/office/drawing/2014/main" id="{00000000-0008-0000-0100-0000089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103433" name="Scroll Bar 9" hidden="1">
              <a:extLst>
                <a:ext uri="{63B3BB69-23CF-44E3-9099-C40C66FF867C}">
                  <a14:compatExt spid="_x0000_s103433"/>
                </a:ext>
                <a:ext uri="{FF2B5EF4-FFF2-40B4-BE49-F238E27FC236}">
                  <a16:creationId xmlns:a16="http://schemas.microsoft.com/office/drawing/2014/main" id="{00000000-0008-0000-0100-000009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696686</xdr:colOff>
          <xdr:row>8</xdr:row>
          <xdr:rowOff>0</xdr:rowOff>
        </xdr:from>
        <xdr:to>
          <xdr:col>1</xdr:col>
          <xdr:colOff>2999014</xdr:colOff>
          <xdr:row>9</xdr:row>
          <xdr:rowOff>0</xdr:rowOff>
        </xdr:to>
        <xdr:sp macro="" textlink="">
          <xdr:nvSpPr>
            <xdr:cNvPr id="103434" name="Drop Down 10" hidden="1">
              <a:extLst>
                <a:ext uri="{63B3BB69-23CF-44E3-9099-C40C66FF867C}">
                  <a14:compatExt spid="_x0000_s103434"/>
                </a:ext>
                <a:ext uri="{FF2B5EF4-FFF2-40B4-BE49-F238E27FC236}">
                  <a16:creationId xmlns:a16="http://schemas.microsoft.com/office/drawing/2014/main" id="{00000000-0008-0000-0100-00000A9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103435" name="Scroll Bar 11" hidden="1">
              <a:extLst>
                <a:ext uri="{63B3BB69-23CF-44E3-9099-C40C66FF867C}">
                  <a14:compatExt spid="_x0000_s103435"/>
                </a:ext>
                <a:ext uri="{FF2B5EF4-FFF2-40B4-BE49-F238E27FC236}">
                  <a16:creationId xmlns:a16="http://schemas.microsoft.com/office/drawing/2014/main" id="{00000000-0008-0000-0100-00000B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696686</xdr:colOff>
          <xdr:row>9</xdr:row>
          <xdr:rowOff>0</xdr:rowOff>
        </xdr:from>
        <xdr:to>
          <xdr:col>1</xdr:col>
          <xdr:colOff>2999014</xdr:colOff>
          <xdr:row>10</xdr:row>
          <xdr:rowOff>0</xdr:rowOff>
        </xdr:to>
        <xdr:sp macro="" textlink="">
          <xdr:nvSpPr>
            <xdr:cNvPr id="103436" name="Drop Down 12" hidden="1">
              <a:extLst>
                <a:ext uri="{63B3BB69-23CF-44E3-9099-C40C66FF867C}">
                  <a14:compatExt spid="_x0000_s103436"/>
                </a:ext>
                <a:ext uri="{FF2B5EF4-FFF2-40B4-BE49-F238E27FC236}">
                  <a16:creationId xmlns:a16="http://schemas.microsoft.com/office/drawing/2014/main" id="{00000000-0008-0000-0100-00000C9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10</xdr:row>
          <xdr:rowOff>0</xdr:rowOff>
        </xdr:to>
        <xdr:sp macro="" textlink="">
          <xdr:nvSpPr>
            <xdr:cNvPr id="103437" name="Scroll Bar 13" hidden="1">
              <a:extLst>
                <a:ext uri="{63B3BB69-23CF-44E3-9099-C40C66FF867C}">
                  <a14:compatExt spid="_x0000_s103437"/>
                </a:ext>
                <a:ext uri="{FF2B5EF4-FFF2-40B4-BE49-F238E27FC236}">
                  <a16:creationId xmlns:a16="http://schemas.microsoft.com/office/drawing/2014/main" id="{00000000-0008-0000-0100-00000D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136071</xdr:colOff>
          <xdr:row>6</xdr:row>
          <xdr:rowOff>217714</xdr:rowOff>
        </xdr:from>
        <xdr:to>
          <xdr:col>1</xdr:col>
          <xdr:colOff>440871</xdr:colOff>
          <xdr:row>7</xdr:row>
          <xdr:rowOff>212271</xdr:rowOff>
        </xdr:to>
        <xdr:sp macro="" textlink="">
          <xdr:nvSpPr>
            <xdr:cNvPr id="103443" name="Check Box 19" hidden="1">
              <a:extLst>
                <a:ext uri="{63B3BB69-23CF-44E3-9099-C40C66FF867C}">
                  <a14:compatExt spid="_x0000_s103443"/>
                </a:ext>
                <a:ext uri="{FF2B5EF4-FFF2-40B4-BE49-F238E27FC236}">
                  <a16:creationId xmlns:a16="http://schemas.microsoft.com/office/drawing/2014/main" id="{00000000-0008-0000-0100-000013940100}"/>
                </a:ext>
              </a:extLst>
            </xdr:cNvPr>
            <xdr:cNvSpPr/>
          </xdr:nvSpPr>
          <xdr:spPr bwMode="auto">
            <a:xfrm>
              <a:off x="0" y="0"/>
              <a:ext cx="0" cy="0"/>
            </a:xfrm>
            <a:prstGeom prst="rect">
              <a:avLst/>
            </a:prstGeom>
            <a:noFill/>
            <a:ln>
              <a:noFill/>
            </a:ln>
            <a:extLst>
              <a:ext uri="{909E8E84-426E-40DD-AFC4-6F175D3DCCD1}">
                <a14:hiddenFill>
                  <a:solidFill>
                    <a:srgbClr val="91918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136071</xdr:colOff>
          <xdr:row>9</xdr:row>
          <xdr:rowOff>0</xdr:rowOff>
        </xdr:from>
        <xdr:to>
          <xdr:col>1</xdr:col>
          <xdr:colOff>440871</xdr:colOff>
          <xdr:row>10</xdr:row>
          <xdr:rowOff>0</xdr:rowOff>
        </xdr:to>
        <xdr:sp macro="" textlink="">
          <xdr:nvSpPr>
            <xdr:cNvPr id="103444" name="Check Box 20" hidden="1">
              <a:extLst>
                <a:ext uri="{63B3BB69-23CF-44E3-9099-C40C66FF867C}">
                  <a14:compatExt spid="_x0000_s103444"/>
                </a:ext>
                <a:ext uri="{FF2B5EF4-FFF2-40B4-BE49-F238E27FC236}">
                  <a16:creationId xmlns:a16="http://schemas.microsoft.com/office/drawing/2014/main" id="{00000000-0008-0000-0100-000014940100}"/>
                </a:ext>
              </a:extLst>
            </xdr:cNvPr>
            <xdr:cNvSpPr/>
          </xdr:nvSpPr>
          <xdr:spPr bwMode="auto">
            <a:xfrm>
              <a:off x="0" y="0"/>
              <a:ext cx="0" cy="0"/>
            </a:xfrm>
            <a:prstGeom prst="rect">
              <a:avLst/>
            </a:prstGeom>
            <a:noFill/>
            <a:ln>
              <a:noFill/>
            </a:ln>
            <a:extLst>
              <a:ext uri="{909E8E84-426E-40DD-AFC4-6F175D3DCCD1}">
                <a14:hiddenFill>
                  <a:solidFill>
                    <a:srgbClr val="91918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136071</xdr:colOff>
          <xdr:row>8</xdr:row>
          <xdr:rowOff>0</xdr:rowOff>
        </xdr:from>
        <xdr:to>
          <xdr:col>1</xdr:col>
          <xdr:colOff>440871</xdr:colOff>
          <xdr:row>9</xdr:row>
          <xdr:rowOff>0</xdr:rowOff>
        </xdr:to>
        <xdr:sp macro="" textlink="">
          <xdr:nvSpPr>
            <xdr:cNvPr id="103445" name="Check Box 21" hidden="1">
              <a:extLst>
                <a:ext uri="{63B3BB69-23CF-44E3-9099-C40C66FF867C}">
                  <a14:compatExt spid="_x0000_s103445"/>
                </a:ext>
                <a:ext uri="{FF2B5EF4-FFF2-40B4-BE49-F238E27FC236}">
                  <a16:creationId xmlns:a16="http://schemas.microsoft.com/office/drawing/2014/main" id="{00000000-0008-0000-0100-000015940100}"/>
                </a:ext>
              </a:extLst>
            </xdr:cNvPr>
            <xdr:cNvSpPr/>
          </xdr:nvSpPr>
          <xdr:spPr bwMode="auto">
            <a:xfrm>
              <a:off x="0" y="0"/>
              <a:ext cx="0" cy="0"/>
            </a:xfrm>
            <a:prstGeom prst="rect">
              <a:avLst/>
            </a:prstGeom>
            <a:noFill/>
            <a:ln>
              <a:noFill/>
            </a:ln>
            <a:extLst>
              <a:ext uri="{909E8E84-426E-40DD-AFC4-6F175D3DCCD1}">
                <a14:hiddenFill>
                  <a:solidFill>
                    <a:srgbClr val="91918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136071</xdr:colOff>
          <xdr:row>5</xdr:row>
          <xdr:rowOff>315686</xdr:rowOff>
        </xdr:from>
        <xdr:to>
          <xdr:col>1</xdr:col>
          <xdr:colOff>440871</xdr:colOff>
          <xdr:row>6</xdr:row>
          <xdr:rowOff>212271</xdr:rowOff>
        </xdr:to>
        <xdr:sp macro="" textlink="">
          <xdr:nvSpPr>
            <xdr:cNvPr id="103446" name="Check Box 22" hidden="1">
              <a:extLst>
                <a:ext uri="{63B3BB69-23CF-44E3-9099-C40C66FF867C}">
                  <a14:compatExt spid="_x0000_s103446"/>
                </a:ext>
                <a:ext uri="{FF2B5EF4-FFF2-40B4-BE49-F238E27FC236}">
                  <a16:creationId xmlns:a16="http://schemas.microsoft.com/office/drawing/2014/main" id="{00000000-0008-0000-0100-000016940100}"/>
                </a:ext>
              </a:extLst>
            </xdr:cNvPr>
            <xdr:cNvSpPr/>
          </xdr:nvSpPr>
          <xdr:spPr bwMode="auto">
            <a:xfrm>
              <a:off x="0" y="0"/>
              <a:ext cx="0" cy="0"/>
            </a:xfrm>
            <a:prstGeom prst="rect">
              <a:avLst/>
            </a:prstGeom>
            <a:noFill/>
            <a:ln>
              <a:noFill/>
            </a:ln>
            <a:extLst>
              <a:ext uri="{909E8E84-426E-40DD-AFC4-6F175D3DCCD1}">
                <a14:hiddenFill>
                  <a:solidFill>
                    <a:srgbClr val="91918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136071</xdr:colOff>
          <xdr:row>4</xdr:row>
          <xdr:rowOff>201386</xdr:rowOff>
        </xdr:from>
        <xdr:to>
          <xdr:col>1</xdr:col>
          <xdr:colOff>440871</xdr:colOff>
          <xdr:row>5</xdr:row>
          <xdr:rowOff>212271</xdr:rowOff>
        </xdr:to>
        <xdr:sp macro="" textlink="">
          <xdr:nvSpPr>
            <xdr:cNvPr id="103447" name="Check Box 23" hidden="1">
              <a:extLst>
                <a:ext uri="{63B3BB69-23CF-44E3-9099-C40C66FF867C}">
                  <a14:compatExt spid="_x0000_s103447"/>
                </a:ext>
                <a:ext uri="{FF2B5EF4-FFF2-40B4-BE49-F238E27FC236}">
                  <a16:creationId xmlns:a16="http://schemas.microsoft.com/office/drawing/2014/main" id="{00000000-0008-0000-0100-000017940100}"/>
                </a:ext>
              </a:extLst>
            </xdr:cNvPr>
            <xdr:cNvSpPr/>
          </xdr:nvSpPr>
          <xdr:spPr bwMode="auto">
            <a:xfrm>
              <a:off x="0" y="0"/>
              <a:ext cx="0" cy="0"/>
            </a:xfrm>
            <a:prstGeom prst="rect">
              <a:avLst/>
            </a:prstGeom>
            <a:noFill/>
            <a:ln>
              <a:noFill/>
            </a:ln>
            <a:extLst>
              <a:ext uri="{909E8E84-426E-40DD-AFC4-6F175D3DCCD1}">
                <a14:hiddenFill>
                  <a:solidFill>
                    <a:srgbClr val="91918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333375</xdr:colOff>
      <xdr:row>6</xdr:row>
      <xdr:rowOff>0</xdr:rowOff>
    </xdr:from>
    <xdr:to>
      <xdr:col>1</xdr:col>
      <xdr:colOff>142875</xdr:colOff>
      <xdr:row>10</xdr:row>
      <xdr:rowOff>19050</xdr:rowOff>
    </xdr:to>
    <xdr:sp macro="" textlink="">
      <xdr:nvSpPr>
        <xdr:cNvPr id="103725" name="Rectangle 25">
          <a:extLst>
            <a:ext uri="{FF2B5EF4-FFF2-40B4-BE49-F238E27FC236}">
              <a16:creationId xmlns:a16="http://schemas.microsoft.com/office/drawing/2014/main" id="{00000000-0008-0000-0100-00002D950100}"/>
            </a:ext>
          </a:extLst>
        </xdr:cNvPr>
        <xdr:cNvSpPr>
          <a:spLocks noChangeArrowheads="1"/>
        </xdr:cNvSpPr>
      </xdr:nvSpPr>
      <xdr:spPr bwMode="auto">
        <a:xfrm>
          <a:off x="333375" y="1581150"/>
          <a:ext cx="190500" cy="933450"/>
        </a:xfrm>
        <a:prstGeom prst="rect">
          <a:avLst/>
        </a:prstGeom>
        <a:solidFill>
          <a:srgbClr xmlns:mc="http://schemas.openxmlformats.org/markup-compatibility/2006" xmlns:a14="http://schemas.microsoft.com/office/drawing/2010/main" val="FFFFFF"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5</xdr:row>
      <xdr:rowOff>0</xdr:rowOff>
    </xdr:from>
    <xdr:to>
      <xdr:col>5</xdr:col>
      <xdr:colOff>0</xdr:colOff>
      <xdr:row>6</xdr:row>
      <xdr:rowOff>0</xdr:rowOff>
    </xdr:to>
    <xdr:sp macro="" textlink="">
      <xdr:nvSpPr>
        <xdr:cNvPr id="103450" name="Rectangle 26">
          <a:extLst>
            <a:ext uri="{FF2B5EF4-FFF2-40B4-BE49-F238E27FC236}">
              <a16:creationId xmlns:a16="http://schemas.microsoft.com/office/drawing/2014/main" id="{00000000-0008-0000-0100-00001A940100}"/>
            </a:ext>
          </a:extLst>
        </xdr:cNvPr>
        <xdr:cNvSpPr>
          <a:spLocks noChangeArrowheads="1"/>
        </xdr:cNvSpPr>
      </xdr:nvSpPr>
      <xdr:spPr bwMode="auto">
        <a:xfrm>
          <a:off x="4705350" y="1238250"/>
          <a:ext cx="2190750" cy="342900"/>
        </a:xfrm>
        <a:prstGeom prst="rect">
          <a:avLst/>
        </a:prstGeom>
        <a:solidFill>
          <a:srgbClr xmlns:mc="http://schemas.openxmlformats.org/markup-compatibility/2006" xmlns:a14="http://schemas.microsoft.com/office/drawing/2010/main" val="EAEAEA" mc:Ignorable="a14" a14:legacySpreadsheetColorIndex="54"/>
        </a:solidFill>
        <a:ln>
          <a:noFill/>
        </a:ln>
        <a:effectLst>
          <a:prstShdw prst="shdw17" dist="17961" dir="2700000">
            <a:srgbClr xmlns:mc="http://schemas.openxmlformats.org/markup-compatibility/2006" xmlns:a14="http://schemas.microsoft.com/office/drawing/2010/main" val="8C8C8C" mc:Ignorable="a14" a14:legacySpreadsheetColorIndex="5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8000" tIns="0" rIns="90000" bIns="0" anchor="ctr" upright="1"/>
        <a:lstStyle/>
        <a:p>
          <a:pPr algn="r" rtl="0">
            <a:defRPr sz="1000"/>
          </a:pPr>
          <a:r>
            <a:rPr lang="nl-BE" sz="800" b="1" i="0" u="none" strike="noStrike" baseline="0">
              <a:solidFill>
                <a:srgbClr val="808080"/>
              </a:solidFill>
              <a:latin typeface="Arial"/>
              <a:cs typeface="Arial"/>
            </a:rPr>
            <a:t>Duid per bestemming de vertrekdatum aan</a:t>
          </a:r>
          <a:endParaRPr lang="nl-BE"/>
        </a:p>
      </xdr:txBody>
    </xdr:sp>
    <xdr:clientData/>
  </xdr:twoCellAnchor>
  <xdr:twoCellAnchor>
    <xdr:from>
      <xdr:col>7</xdr:col>
      <xdr:colOff>295275</xdr:colOff>
      <xdr:row>1</xdr:row>
      <xdr:rowOff>9525</xdr:rowOff>
    </xdr:from>
    <xdr:to>
      <xdr:col>7</xdr:col>
      <xdr:colOff>371475</xdr:colOff>
      <xdr:row>1</xdr:row>
      <xdr:rowOff>76200</xdr:rowOff>
    </xdr:to>
    <xdr:sp macro="" textlink="">
      <xdr:nvSpPr>
        <xdr:cNvPr id="103727" name="Rectangle 61">
          <a:extLst>
            <a:ext uri="{FF2B5EF4-FFF2-40B4-BE49-F238E27FC236}">
              <a16:creationId xmlns:a16="http://schemas.microsoft.com/office/drawing/2014/main" id="{00000000-0008-0000-0100-00002F950100}"/>
            </a:ext>
          </a:extLst>
        </xdr:cNvPr>
        <xdr:cNvSpPr>
          <a:spLocks noChangeArrowheads="1"/>
        </xdr:cNvSpPr>
      </xdr:nvSpPr>
      <xdr:spPr bwMode="auto">
        <a:xfrm>
          <a:off x="7953375" y="209550"/>
          <a:ext cx="76200" cy="66675"/>
        </a:xfrm>
        <a:prstGeom prst="rect">
          <a:avLst/>
        </a:prstGeom>
        <a:solidFill>
          <a:srgbClr xmlns:mc="http://schemas.openxmlformats.org/markup-compatibility/2006" xmlns:a14="http://schemas.microsoft.com/office/drawing/2010/main" val="5F5F5A"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5F5F5A" mc:Ignorable="a14" a14:legacySpreadsheetColorIndex="16"/>
              </a:solidFill>
              <a:miter lim="800000"/>
              <a:headEnd/>
              <a:tailEnd/>
            </a14:hiddenLine>
          </a:ext>
        </a:extLst>
      </xdr:spPr>
    </xdr:sp>
    <xdr:clientData/>
  </xdr:twoCellAnchor>
  <xdr:oneCellAnchor>
    <xdr:from>
      <xdr:col>1</xdr:col>
      <xdr:colOff>36618</xdr:colOff>
      <xdr:row>1</xdr:row>
      <xdr:rowOff>73481</xdr:rowOff>
    </xdr:from>
    <xdr:ext cx="155363" cy="234038"/>
    <xdr:sp macro="" textlink="">
      <xdr:nvSpPr>
        <xdr:cNvPr id="103488" name="Text Box 64">
          <a:extLst>
            <a:ext uri="{FF2B5EF4-FFF2-40B4-BE49-F238E27FC236}">
              <a16:creationId xmlns:a16="http://schemas.microsoft.com/office/drawing/2014/main" id="{00000000-0008-0000-0100-000040940100}"/>
            </a:ext>
          </a:extLst>
        </xdr:cNvPr>
        <xdr:cNvSpPr txBox="1">
          <a:spLocks noChangeArrowheads="1"/>
        </xdr:cNvSpPr>
      </xdr:nvSpPr>
      <xdr:spPr bwMode="auto">
        <a:xfrm>
          <a:off x="417618" y="273506"/>
          <a:ext cx="155363" cy="234038"/>
        </a:xfrm>
        <a:prstGeom prst="rect">
          <a:avLst/>
        </a:prstGeom>
        <a:solidFill>
          <a:srgbClr xmlns:mc="http://schemas.openxmlformats.org/markup-compatibility/2006" xmlns:a14="http://schemas.microsoft.com/office/drawing/2010/main" val="EB0505" mc:Ignorable="a14" a14:legacySpreadsheetColorIndex="60"/>
        </a:solidFill>
        <a:ln>
          <a:noFill/>
        </a:ln>
        <a:effectLst>
          <a:prstShdw prst="shdw17" dist="17961" dir="2700000">
            <a:srgbClr xmlns:mc="http://schemas.openxmlformats.org/markup-compatibility/2006" xmlns:a14="http://schemas.microsoft.com/office/drawing/2010/main" val="8D0303" mc:Ignorable="a14" a14:legacySpreadsheetColorIndex="6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BE" sz="1200" b="0" i="0" u="none" strike="noStrike" baseline="0">
              <a:solidFill>
                <a:srgbClr val="FFFFFF"/>
              </a:solidFill>
              <a:latin typeface="Wingdings 3"/>
            </a:rPr>
            <a:t>}</a:t>
          </a:r>
          <a:endParaRPr lang="nl-BE"/>
        </a:p>
      </xdr:txBody>
    </xdr:sp>
    <xdr:clientData/>
  </xdr:oneCellAnchor>
  <xdr:twoCellAnchor editAs="oneCell">
    <xdr:from>
      <xdr:col>6</xdr:col>
      <xdr:colOff>0</xdr:colOff>
      <xdr:row>2</xdr:row>
      <xdr:rowOff>38100</xdr:rowOff>
    </xdr:from>
    <xdr:to>
      <xdr:col>10</xdr:col>
      <xdr:colOff>0</xdr:colOff>
      <xdr:row>2</xdr:row>
      <xdr:rowOff>171450</xdr:rowOff>
    </xdr:to>
    <xdr:sp macro="" textlink="">
      <xdr:nvSpPr>
        <xdr:cNvPr id="103489" name="Text Box 65">
          <a:extLst>
            <a:ext uri="{FF2B5EF4-FFF2-40B4-BE49-F238E27FC236}">
              <a16:creationId xmlns:a16="http://schemas.microsoft.com/office/drawing/2014/main" id="{00000000-0008-0000-0100-000041940100}"/>
            </a:ext>
          </a:extLst>
        </xdr:cNvPr>
        <xdr:cNvSpPr txBox="1">
          <a:spLocks noChangeArrowheads="1"/>
        </xdr:cNvSpPr>
      </xdr:nvSpPr>
      <xdr:spPr bwMode="auto">
        <a:xfrm>
          <a:off x="7277100" y="619125"/>
          <a:ext cx="1524000" cy="133350"/>
        </a:xfrm>
        <a:prstGeom prst="rect">
          <a:avLst/>
        </a:prstGeom>
        <a:solidFill>
          <a:srgbClr xmlns:mc="http://schemas.openxmlformats.org/markup-compatibility/2006" xmlns:a14="http://schemas.microsoft.com/office/drawing/2010/main" val="91918C" mc:Ignorable="a14" a14:legacySpreadsheetColorIndex="19"/>
        </a:solidFill>
        <a:ln>
          <a:noFill/>
        </a:ln>
        <a:effectLst>
          <a:prstShdw prst="shdw17" dist="17961" dir="2700000">
            <a:srgbClr xmlns:mc="http://schemas.openxmlformats.org/markup-compatibility/2006" xmlns:a14="http://schemas.microsoft.com/office/drawing/2010/main" val="575754" mc:Ignorable="a14" a14:legacySpreadsheetColorIndex="19">
              <a:gamma/>
              <a:shade val="60000"/>
              <a:invGamma/>
            </a:srgbClr>
          </a:prstShdw>
        </a:effectLst>
        <a:extLst>
          <a:ext uri="{91240B29-F687-4F45-9708-019B960494DF}">
            <a14:hiddenLine xmlns:a14="http://schemas.microsoft.com/office/drawing/2010/main" w="9525">
              <a:solidFill>
                <a:srgbClr xmlns:mc="http://schemas.openxmlformats.org/markup-compatibility/2006" val="FBCCC3"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BE" sz="700" b="0" i="0" u="none" strike="noStrike" baseline="0">
              <a:solidFill>
                <a:srgbClr val="FFFFFF"/>
              </a:solidFill>
              <a:latin typeface="Small Fonts"/>
            </a:rPr>
            <a:t>[ n a v i g a t i e k o l o m ]</a:t>
          </a:r>
          <a:endParaRPr lang="nl-BE"/>
        </a:p>
      </xdr:txBody>
    </xdr:sp>
    <xdr:clientData/>
  </xdr:twoCellAnchor>
  <xdr:twoCellAnchor editAs="oneCell">
    <xdr:from>
      <xdr:col>4</xdr:col>
      <xdr:colOff>526596</xdr:colOff>
      <xdr:row>2</xdr:row>
      <xdr:rowOff>0</xdr:rowOff>
    </xdr:from>
    <xdr:to>
      <xdr:col>4</xdr:col>
      <xdr:colOff>968828</xdr:colOff>
      <xdr:row>2</xdr:row>
      <xdr:rowOff>152400</xdr:rowOff>
    </xdr:to>
    <xdr:sp macro="" textlink="">
      <xdr:nvSpPr>
        <xdr:cNvPr id="103490" name="Text Box 66">
          <a:extLst>
            <a:ext uri="{FF2B5EF4-FFF2-40B4-BE49-F238E27FC236}">
              <a16:creationId xmlns:a16="http://schemas.microsoft.com/office/drawing/2014/main" id="{00000000-0008-0000-0100-000042940100}"/>
            </a:ext>
          </a:extLst>
        </xdr:cNvPr>
        <xdr:cNvSpPr txBox="1">
          <a:spLocks noChangeArrowheads="1"/>
        </xdr:cNvSpPr>
      </xdr:nvSpPr>
      <xdr:spPr bwMode="auto">
        <a:xfrm>
          <a:off x="5740853" y="582386"/>
          <a:ext cx="442232" cy="152400"/>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nl-BE" sz="800" b="0" i="0" u="none" strike="noStrike" baseline="0">
              <a:solidFill>
                <a:srgbClr val="FFFFFF"/>
              </a:solidFill>
              <a:latin typeface="Wingdings 3"/>
            </a:rPr>
            <a:t>È</a:t>
          </a:r>
          <a:r>
            <a:rPr lang="nl-BE" sz="700" b="0" i="0" u="none" strike="noStrike" baseline="0">
              <a:solidFill>
                <a:srgbClr val="FFFFFF"/>
              </a:solidFill>
              <a:latin typeface="Small Fonts"/>
            </a:rPr>
            <a:t> vul in</a:t>
          </a:r>
          <a:r>
            <a:rPr lang="nl-BE" sz="800" b="0" i="0" u="none" strike="noStrike" baseline="0">
              <a:solidFill>
                <a:srgbClr val="FFFFFF"/>
              </a:solidFill>
              <a:latin typeface="Tahoma"/>
              <a:cs typeface="Tahoma"/>
            </a:rPr>
            <a:t> </a:t>
          </a:r>
          <a:r>
            <a:rPr lang="nl-BE" sz="800" b="0" i="0" u="none" strike="noStrike" baseline="0">
              <a:solidFill>
                <a:srgbClr val="FFFFFF"/>
              </a:solidFill>
              <a:latin typeface="Wingdings 3"/>
              <a:cs typeface="Tahoma"/>
            </a:rPr>
            <a:t>È</a:t>
          </a:r>
          <a:endParaRPr lang="nl-BE"/>
        </a:p>
      </xdr:txBody>
    </xdr:sp>
    <xdr:clientData fPrintsWithSheet="0"/>
  </xdr:twoCellAnchor>
  <xdr:twoCellAnchor>
    <xdr:from>
      <xdr:col>6</xdr:col>
      <xdr:colOff>133350</xdr:colOff>
      <xdr:row>6</xdr:row>
      <xdr:rowOff>171449</xdr:rowOff>
    </xdr:from>
    <xdr:to>
      <xdr:col>9</xdr:col>
      <xdr:colOff>238125</xdr:colOff>
      <xdr:row>8</xdr:row>
      <xdr:rowOff>161924</xdr:rowOff>
    </xdr:to>
    <xdr:sp macro="" textlink="">
      <xdr:nvSpPr>
        <xdr:cNvPr id="103491" name="Text Box 67">
          <a:extLst>
            <a:ext uri="{FF2B5EF4-FFF2-40B4-BE49-F238E27FC236}">
              <a16:creationId xmlns:a16="http://schemas.microsoft.com/office/drawing/2014/main" id="{00000000-0008-0000-0100-000043940100}"/>
            </a:ext>
          </a:extLst>
        </xdr:cNvPr>
        <xdr:cNvSpPr txBox="1">
          <a:spLocks noChangeArrowheads="1"/>
        </xdr:cNvSpPr>
      </xdr:nvSpPr>
      <xdr:spPr bwMode="auto">
        <a:xfrm>
          <a:off x="7410450" y="1752599"/>
          <a:ext cx="1247775" cy="447675"/>
        </a:xfrm>
        <a:prstGeom prst="rect">
          <a:avLst/>
        </a:prstGeom>
        <a:solidFill>
          <a:srgbClr xmlns:mc="http://schemas.openxmlformats.org/markup-compatibility/2006" xmlns:a14="http://schemas.microsoft.com/office/drawing/2010/main" val="E6E22C" mc:Ignorable="a14" a14:legacySpreadsheetColorIndex="44"/>
        </a:solidFill>
        <a:ln>
          <a:noFill/>
        </a:ln>
        <a:effectLst>
          <a:prstShdw prst="shdw18" dist="17961" dir="13500000">
            <a:srgbClr xmlns:mc="http://schemas.openxmlformats.org/markup-compatibility/2006" xmlns:a14="http://schemas.microsoft.com/office/drawing/2010/main" val="8A881A" mc:Ignorable="a14" a14:legacySpreadsheetColorIndex="4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De forfaits gelden van 06.07.2018 tot 14.02.2023.</a:t>
          </a:r>
          <a:endParaRPr lang="nl-BE" sz="8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36618</xdr:colOff>
      <xdr:row>1</xdr:row>
      <xdr:rowOff>73481</xdr:rowOff>
    </xdr:from>
    <xdr:ext cx="155363" cy="234038"/>
    <xdr:sp macro="" textlink="">
      <xdr:nvSpPr>
        <xdr:cNvPr id="102408" name="Text Box 8">
          <a:extLst>
            <a:ext uri="{FF2B5EF4-FFF2-40B4-BE49-F238E27FC236}">
              <a16:creationId xmlns:a16="http://schemas.microsoft.com/office/drawing/2014/main" id="{00000000-0008-0000-0200-000008900100}"/>
            </a:ext>
          </a:extLst>
        </xdr:cNvPr>
        <xdr:cNvSpPr txBox="1">
          <a:spLocks noChangeArrowheads="1"/>
        </xdr:cNvSpPr>
      </xdr:nvSpPr>
      <xdr:spPr bwMode="auto">
        <a:xfrm>
          <a:off x="417618" y="273506"/>
          <a:ext cx="155363" cy="234038"/>
        </a:xfrm>
        <a:prstGeom prst="rect">
          <a:avLst/>
        </a:prstGeom>
        <a:solidFill>
          <a:srgbClr xmlns:mc="http://schemas.openxmlformats.org/markup-compatibility/2006" xmlns:a14="http://schemas.microsoft.com/office/drawing/2010/main" val="EB0505" mc:Ignorable="a14" a14:legacySpreadsheetColorIndex="60"/>
        </a:solidFill>
        <a:ln>
          <a:noFill/>
        </a:ln>
        <a:effectLst>
          <a:prstShdw prst="shdw17" dist="17961" dir="2700000">
            <a:srgbClr xmlns:mc="http://schemas.openxmlformats.org/markup-compatibility/2006" xmlns:a14="http://schemas.microsoft.com/office/drawing/2010/main" val="8D0303" mc:Ignorable="a14" a14:legacySpreadsheetColorIndex="6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BE" sz="1200" b="0" i="0" u="none" strike="noStrike" baseline="0">
              <a:solidFill>
                <a:srgbClr val="FFFFFF"/>
              </a:solidFill>
              <a:latin typeface="Wingdings 3"/>
            </a:rPr>
            <a:t>}</a:t>
          </a:r>
          <a:endParaRPr lang="nl-BE"/>
        </a:p>
      </xdr:txBody>
    </xdr:sp>
    <xdr:clientData/>
  </xdr:oneCellAnchor>
  <xdr:twoCellAnchor>
    <xdr:from>
      <xdr:col>5</xdr:col>
      <xdr:colOff>295275</xdr:colOff>
      <xdr:row>1</xdr:row>
      <xdr:rowOff>9525</xdr:rowOff>
    </xdr:from>
    <xdr:to>
      <xdr:col>5</xdr:col>
      <xdr:colOff>371475</xdr:colOff>
      <xdr:row>1</xdr:row>
      <xdr:rowOff>76200</xdr:rowOff>
    </xdr:to>
    <xdr:sp macro="" textlink="">
      <xdr:nvSpPr>
        <xdr:cNvPr id="102500" name="Rectangle 9">
          <a:extLst>
            <a:ext uri="{FF2B5EF4-FFF2-40B4-BE49-F238E27FC236}">
              <a16:creationId xmlns:a16="http://schemas.microsoft.com/office/drawing/2014/main" id="{00000000-0008-0000-0200-000064900100}"/>
            </a:ext>
          </a:extLst>
        </xdr:cNvPr>
        <xdr:cNvSpPr>
          <a:spLocks noChangeArrowheads="1"/>
        </xdr:cNvSpPr>
      </xdr:nvSpPr>
      <xdr:spPr bwMode="auto">
        <a:xfrm>
          <a:off x="8905875" y="209550"/>
          <a:ext cx="76200" cy="66675"/>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xmlns:a14="http://schemas.microsoft.com/office/drawing/2010/main" w="9525">
              <a:solidFill>
                <a:srgbClr xmlns:mc="http://schemas.openxmlformats.org/markup-compatibility/2006" val="5F5F5A" mc:Ignorable="a14" a14:legacySpreadsheetColorIndex="16"/>
              </a:solidFill>
              <a:miter lim="800000"/>
              <a:headEnd/>
              <a:tailEnd/>
            </a14:hiddenLine>
          </a:ext>
        </a:extLst>
      </xdr:spPr>
    </xdr:sp>
    <xdr:clientData/>
  </xdr:twoCellAnchor>
  <xdr:twoCellAnchor editAs="oneCell">
    <xdr:from>
      <xdr:col>4</xdr:col>
      <xdr:colOff>0</xdr:colOff>
      <xdr:row>2</xdr:row>
      <xdr:rowOff>66675</xdr:rowOff>
    </xdr:from>
    <xdr:to>
      <xdr:col>8</xdr:col>
      <xdr:colOff>0</xdr:colOff>
      <xdr:row>3</xdr:row>
      <xdr:rowOff>0</xdr:rowOff>
    </xdr:to>
    <xdr:sp macro="" textlink="">
      <xdr:nvSpPr>
        <xdr:cNvPr id="102411" name="Text Box 11">
          <a:extLst>
            <a:ext uri="{FF2B5EF4-FFF2-40B4-BE49-F238E27FC236}">
              <a16:creationId xmlns:a16="http://schemas.microsoft.com/office/drawing/2014/main" id="{00000000-0008-0000-0200-00000B900100}"/>
            </a:ext>
          </a:extLst>
        </xdr:cNvPr>
        <xdr:cNvSpPr txBox="1">
          <a:spLocks noChangeArrowheads="1"/>
        </xdr:cNvSpPr>
      </xdr:nvSpPr>
      <xdr:spPr bwMode="auto">
        <a:xfrm>
          <a:off x="7277100" y="647700"/>
          <a:ext cx="1524000" cy="133350"/>
        </a:xfrm>
        <a:prstGeom prst="rect">
          <a:avLst/>
        </a:prstGeom>
        <a:solidFill>
          <a:srgbClr xmlns:mc="http://schemas.openxmlformats.org/markup-compatibility/2006" xmlns:a14="http://schemas.microsoft.com/office/drawing/2010/main" val="91918C" mc:Ignorable="a14" a14:legacySpreadsheetColorIndex="19"/>
        </a:solidFill>
        <a:ln>
          <a:noFill/>
        </a:ln>
        <a:effectLst>
          <a:prstShdw prst="shdw17" dist="17961" dir="2700000">
            <a:srgbClr xmlns:mc="http://schemas.openxmlformats.org/markup-compatibility/2006" xmlns:a14="http://schemas.microsoft.com/office/drawing/2010/main" val="575754" mc:Ignorable="a14" a14:legacySpreadsheetColorIndex="19">
              <a:gamma/>
              <a:shade val="60000"/>
              <a:invGamma/>
            </a:srgbClr>
          </a:prstShdw>
        </a:effectLst>
        <a:extLst>
          <a:ext uri="{91240B29-F687-4F45-9708-019B960494DF}">
            <a14:hiddenLine xmlns:a14="http://schemas.microsoft.com/office/drawing/2010/main" w="9525">
              <a:solidFill>
                <a:srgbClr xmlns:mc="http://schemas.openxmlformats.org/markup-compatibility/2006" val="FBCCC3"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BE" sz="700" b="0" i="0" u="none" strike="noStrike" baseline="0">
              <a:solidFill>
                <a:srgbClr val="FFFFFF"/>
              </a:solidFill>
              <a:latin typeface="Small Fonts"/>
            </a:rPr>
            <a:t>[ n a v i g a t i e k o l o m ]</a:t>
          </a:r>
          <a:endParaRPr lang="nl-B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CONTRACTOR/TAX_IQ/GEVN/014_aftrekbare_autokosten_in_de_eenmanszaak.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els1.sharepoint.com/teams/ToolsSolutions/Documents%20partages/Ber_Phil/aUpdate%20Tools/Updates%202023/01.2023/16%20Kantoorruimte%20in%20priv&#233;woning/TaxIQ/Kantoorruimte%20in%20priv&#233;woning%20verhuren%20aan%20venn.%20of%20onkostenvergoeding%20vragen.xlsx" TargetMode="External"/><Relationship Id="rId2" Type="http://schemas.microsoft.com/office/2019/04/relationships/externalLinkLongPath" Target="/teams/ToolsSolutions/Documents%20partages/Ber_Phil/aUpdate%20Tools/Updates%202023/01.2023/16%20Kantoorruimte%20in%20priv&#233;woning/TaxIQ/Kantoorruimte%20in%20priv&#233;woning%20verhuren%20aan%20venn.%20of%20onkostenvergoeding%20vragen.xlsx?8E512C5C" TargetMode="External"/><Relationship Id="rId1" Type="http://schemas.openxmlformats.org/officeDocument/2006/relationships/externalLinkPath" Target="file:///\\8E512C5C\Kantoorruimte%20in%20priv&#233;woning%20verhuren%20aan%20venn.%20of%20onkostenvergoeding%20vrage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ls1.sharepoint.com/teams/ToolsSolutions/Documents%20partages/Ber_Phil/aUpdate%20Tools/Updates%202023/01.2023/16%20Kantoorruimte%20in%20priv&#233;woning/TaxIQ/Donner%20un%20bureau%20en%20location%20ou%20indemnit&#233;%20de%20frais.xlsx" TargetMode="External"/><Relationship Id="rId1" Type="http://schemas.openxmlformats.org/officeDocument/2006/relationships/externalLinkPath" Target="/teams/ToolsSolutions/Documents%20partages/Ber_Phil/aUpdate%20Tools/Updates%202023/01.2023/16%20Kantoorruimte%20in%20priv&#233;woning/TaxIQ/Donner%20un%20bureau%20en%20location%20ou%20indemnit&#233;%20de%20frai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els1.sharepoint.com/teams/ToolsSolutions/Documents%20partages/Ber_Phil/aUpdate%20Tools/Updates%202023/01.2023/18%20OK%20Minderjarig%20kind%20ten%20laste/TaxIQ/Is%20uw%20minderjarig%20kind%20nog%20fiscaal%20ten%20laste.xlsx" TargetMode="External"/><Relationship Id="rId1" Type="http://schemas.openxmlformats.org/officeDocument/2006/relationships/externalLinkPath" Target="/teams/ToolsSolutions/Documents%20partages/Ber_Phil/aUpdate%20Tools/Updates%202023/01.2023/18%20OK%20Minderjarig%20kind%20ten%20laste/TaxIQ/Is%20uw%20minderjarig%20kind%20nog%20fiscaal%20ten%20la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1"/>
      <sheetName val="2"/>
      <sheetName val="calc"/>
    </sheetNames>
    <sheetDataSet>
      <sheetData sheetId="0"/>
      <sheetData sheetId="1"/>
      <sheetData sheetId="2">
        <row r="16">
          <cell r="E16">
            <v>106</v>
          </cell>
        </row>
        <row r="17">
          <cell r="E17">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Home"/>
      <sheetName val="1"/>
      <sheetName val="2"/>
      <sheetName val="3"/>
      <sheetName val="calc"/>
      <sheetName val="RedSec"/>
    </sheetNames>
    <sheetDataSet>
      <sheetData sheetId="0"/>
      <sheetData sheetId="1"/>
      <sheetData sheetId="2">
        <row r="11">
          <cell r="D11">
            <v>0</v>
          </cell>
        </row>
      </sheetData>
      <sheetData sheetId="3"/>
      <sheetData sheetId="4">
        <row r="3">
          <cell r="L3">
            <v>5.37</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
      <sheetName val="2"/>
      <sheetName val="3"/>
      <sheetName val="calc"/>
      <sheetName val="RedSec"/>
    </sheetNames>
    <sheetDataSet>
      <sheetData sheetId="0" refreshError="1"/>
      <sheetData sheetId="1" refreshError="1"/>
      <sheetData sheetId="2">
        <row r="11">
          <cell r="D11">
            <v>0</v>
          </cell>
        </row>
      </sheetData>
      <sheetData sheetId="3" refreshError="1"/>
      <sheetData sheetId="4">
        <row r="3">
          <cell r="L3">
            <v>5.37</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
      <sheetName val="2"/>
      <sheetName val="calc"/>
      <sheetName val="RedSec"/>
    </sheetNames>
    <sheetDataSet>
      <sheetData sheetId="0" refreshError="1"/>
      <sheetData sheetId="1" refreshError="1"/>
      <sheetData sheetId="2" refreshError="1"/>
      <sheetData sheetId="3">
        <row r="3">
          <cell r="C3">
            <v>2023</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autoPageBreaks="0"/>
  </sheetPr>
  <dimension ref="A1:AQ46"/>
  <sheetViews>
    <sheetView showGridLines="0" showRowColHeaders="0" tabSelected="1" workbookViewId="0"/>
  </sheetViews>
  <sheetFormatPr defaultColWidth="5.7265625" defaultRowHeight="20.149999999999999" customHeight="1" x14ac:dyDescent="0.25"/>
  <cols>
    <col min="1" max="1" width="5.7265625" style="50" customWidth="1"/>
    <col min="2" max="2" width="2.7265625" style="50" customWidth="1"/>
    <col min="3" max="3" width="4.26953125" style="50" customWidth="1"/>
    <col min="4" max="4" width="7.1796875" style="50" customWidth="1"/>
    <col min="5" max="16" width="5.7265625" style="50" customWidth="1"/>
    <col min="17" max="17" width="8.81640625" style="50" customWidth="1"/>
    <col min="18" max="18" width="8.26953125" style="50" customWidth="1"/>
    <col min="19" max="19" width="2.7265625" style="50" customWidth="1"/>
    <col min="20" max="23" width="5.7265625" style="50" customWidth="1"/>
    <col min="24" max="24" width="7.453125" style="50" bestFit="1" customWidth="1"/>
    <col min="25" max="27" width="5.7265625" style="50" customWidth="1"/>
    <col min="28" max="28" width="8.453125" style="50" customWidth="1"/>
    <col min="29" max="16384" width="5.7265625" style="50"/>
  </cols>
  <sheetData>
    <row r="1" spans="1:43" ht="20.149999999999999" customHeight="1" x14ac:dyDescent="0.2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row>
    <row r="2" spans="1:43" ht="20.149999999999999" customHeight="1" x14ac:dyDescent="0.25">
      <c r="A2" s="49"/>
      <c r="B2" s="19"/>
      <c r="C2" s="19"/>
      <c r="D2" s="19"/>
      <c r="E2" s="19"/>
      <c r="F2" s="19"/>
      <c r="G2" s="19"/>
      <c r="H2" s="19"/>
      <c r="I2" s="19"/>
      <c r="J2" s="19"/>
      <c r="K2" s="19"/>
      <c r="L2" s="19"/>
      <c r="M2" s="19"/>
      <c r="N2" s="19"/>
      <c r="O2" s="19"/>
      <c r="P2" s="19"/>
      <c r="Q2" s="19"/>
      <c r="R2" s="19"/>
      <c r="S2" s="19"/>
      <c r="T2" s="49"/>
      <c r="U2" s="49"/>
      <c r="V2" s="49"/>
      <c r="W2" s="49"/>
      <c r="X2" s="49"/>
      <c r="Y2" s="49"/>
      <c r="Z2" s="49"/>
      <c r="AA2" s="49"/>
      <c r="AB2" s="49"/>
      <c r="AC2" s="49"/>
      <c r="AD2" s="49"/>
      <c r="AE2" s="49"/>
      <c r="AF2" s="49"/>
      <c r="AG2" s="49"/>
      <c r="AH2" s="49"/>
      <c r="AI2" s="49"/>
      <c r="AJ2" s="49"/>
      <c r="AK2" s="49"/>
      <c r="AL2" s="49"/>
      <c r="AM2" s="49"/>
      <c r="AN2" s="49"/>
      <c r="AO2" s="49"/>
      <c r="AP2" s="49"/>
      <c r="AQ2" s="49"/>
    </row>
    <row r="3" spans="1:43" ht="120" customHeight="1" x14ac:dyDescent="0.25">
      <c r="A3" s="49"/>
      <c r="B3" s="19"/>
      <c r="C3" s="19"/>
      <c r="D3" s="19"/>
      <c r="E3" s="19"/>
      <c r="F3" s="19"/>
      <c r="G3" s="19"/>
      <c r="H3" s="19"/>
      <c r="I3" s="19"/>
      <c r="J3" s="19"/>
      <c r="K3" s="19"/>
      <c r="L3" s="19"/>
      <c r="M3" s="19"/>
      <c r="N3" s="19"/>
      <c r="O3" s="19"/>
      <c r="P3" s="19"/>
      <c r="Q3" s="19"/>
      <c r="R3" s="19"/>
      <c r="S3" s="19"/>
      <c r="T3" s="49"/>
      <c r="U3" s="49"/>
      <c r="V3" s="49"/>
      <c r="W3" s="49"/>
      <c r="X3" s="49"/>
      <c r="Y3" s="49"/>
      <c r="Z3" s="49"/>
      <c r="AA3" s="49"/>
      <c r="AB3" s="49"/>
      <c r="AC3" s="49"/>
      <c r="AD3" s="49"/>
      <c r="AE3" s="49"/>
      <c r="AF3" s="49"/>
      <c r="AG3" s="49"/>
      <c r="AH3" s="49"/>
      <c r="AI3" s="49"/>
      <c r="AJ3" s="49"/>
      <c r="AK3" s="49"/>
      <c r="AL3" s="49"/>
      <c r="AM3" s="49"/>
      <c r="AN3" s="49"/>
      <c r="AO3" s="49"/>
      <c r="AP3" s="49"/>
      <c r="AQ3" s="49"/>
    </row>
    <row r="4" spans="1:43" ht="20.149999999999999" customHeight="1" x14ac:dyDescent="0.25">
      <c r="A4" s="49"/>
      <c r="B4" s="19"/>
      <c r="C4" s="85" t="s">
        <v>262</v>
      </c>
      <c r="D4" s="19"/>
      <c r="E4" s="19"/>
      <c r="F4" s="19"/>
      <c r="G4" s="19"/>
      <c r="H4" s="19"/>
      <c r="I4" s="19"/>
      <c r="J4" s="19"/>
      <c r="K4" s="19"/>
      <c r="L4" s="19"/>
      <c r="M4" s="19"/>
      <c r="N4" s="19"/>
      <c r="O4" s="19"/>
      <c r="P4" s="19"/>
      <c r="Q4" s="19"/>
      <c r="R4" s="83"/>
      <c r="S4" s="19"/>
      <c r="T4" s="49"/>
      <c r="U4" s="49"/>
      <c r="V4" s="49"/>
      <c r="W4" s="49"/>
      <c r="X4" s="49"/>
      <c r="Y4" s="49"/>
      <c r="Z4" s="49"/>
      <c r="AA4" s="49"/>
      <c r="AB4" s="49"/>
      <c r="AC4" s="49"/>
      <c r="AD4" s="49"/>
      <c r="AE4" s="49"/>
      <c r="AF4" s="49"/>
      <c r="AG4" s="49"/>
      <c r="AH4" s="49"/>
      <c r="AI4" s="49"/>
      <c r="AJ4" s="49"/>
      <c r="AK4" s="49"/>
      <c r="AL4" s="49"/>
      <c r="AM4" s="49"/>
      <c r="AN4" s="49"/>
      <c r="AO4" s="49"/>
      <c r="AP4" s="49"/>
      <c r="AQ4" s="49"/>
    </row>
    <row r="5" spans="1:43" ht="20.149999999999999" customHeight="1" x14ac:dyDescent="0.25">
      <c r="A5" s="49"/>
      <c r="B5" s="19"/>
      <c r="C5" s="19"/>
      <c r="D5" s="19"/>
      <c r="E5" s="19"/>
      <c r="F5" s="19"/>
      <c r="G5" s="19"/>
      <c r="H5" s="19"/>
      <c r="I5" s="19"/>
      <c r="J5" s="19"/>
      <c r="K5" s="19"/>
      <c r="L5" s="19"/>
      <c r="M5" s="19"/>
      <c r="N5" s="19"/>
      <c r="O5" s="19"/>
      <c r="P5" s="19"/>
      <c r="Q5" s="19"/>
      <c r="R5" s="19"/>
      <c r="S5" s="19"/>
      <c r="T5" s="49"/>
      <c r="U5" s="49"/>
      <c r="V5" s="49"/>
      <c r="W5" s="49"/>
      <c r="X5" s="49"/>
      <c r="Y5" s="49"/>
      <c r="Z5" s="49"/>
      <c r="AA5" s="49"/>
      <c r="AB5" s="49"/>
      <c r="AC5" s="49"/>
      <c r="AD5" s="49"/>
      <c r="AE5" s="49"/>
      <c r="AF5" s="49"/>
      <c r="AG5" s="49"/>
      <c r="AH5" s="49"/>
      <c r="AI5" s="49"/>
      <c r="AJ5" s="49"/>
      <c r="AK5" s="49"/>
      <c r="AL5" s="49"/>
      <c r="AM5" s="49"/>
      <c r="AN5" s="49"/>
      <c r="AO5" s="49"/>
      <c r="AP5" s="49"/>
      <c r="AQ5" s="49"/>
    </row>
    <row r="6" spans="1:43" ht="20.149999999999999" customHeight="1" x14ac:dyDescent="0.25">
      <c r="A6" s="49"/>
      <c r="B6" s="19"/>
      <c r="C6" s="51"/>
      <c r="D6" s="84" t="s">
        <v>254</v>
      </c>
      <c r="E6" s="19"/>
      <c r="F6" s="19"/>
      <c r="G6" s="19"/>
      <c r="H6" s="19"/>
      <c r="I6" s="19"/>
      <c r="J6" s="19"/>
      <c r="K6" s="19"/>
      <c r="L6" s="19"/>
      <c r="M6" s="19"/>
      <c r="N6" s="19"/>
      <c r="O6" s="19"/>
      <c r="P6" s="19"/>
      <c r="Q6" s="19"/>
      <c r="R6" s="19"/>
      <c r="S6" s="19"/>
      <c r="T6" s="49"/>
      <c r="U6" s="49"/>
      <c r="V6" s="49"/>
      <c r="W6" s="49"/>
      <c r="X6" s="49"/>
      <c r="Y6" s="49"/>
      <c r="Z6" s="49"/>
      <c r="AA6" s="49"/>
      <c r="AB6" s="49"/>
      <c r="AC6" s="49"/>
      <c r="AD6" s="49"/>
      <c r="AE6" s="49"/>
      <c r="AF6" s="49"/>
      <c r="AG6" s="49"/>
      <c r="AH6" s="49"/>
      <c r="AI6" s="49"/>
      <c r="AJ6" s="49"/>
      <c r="AK6" s="49"/>
      <c r="AL6" s="49"/>
      <c r="AM6" s="49"/>
      <c r="AN6" s="49"/>
      <c r="AO6" s="49"/>
      <c r="AP6" s="49"/>
      <c r="AQ6" s="49"/>
    </row>
    <row r="7" spans="1:43" ht="20.149999999999999" customHeight="1" x14ac:dyDescent="0.25">
      <c r="A7" s="49"/>
      <c r="B7" s="19"/>
      <c r="C7" s="19"/>
      <c r="D7" s="19"/>
      <c r="E7" s="19"/>
      <c r="F7" s="19"/>
      <c r="G7" s="19"/>
      <c r="H7" s="19"/>
      <c r="I7" s="19"/>
      <c r="J7" s="19"/>
      <c r="K7" s="19"/>
      <c r="L7" s="19"/>
      <c r="M7" s="19"/>
      <c r="N7" s="19"/>
      <c r="O7" s="19"/>
      <c r="P7" s="19"/>
      <c r="Q7" s="19"/>
      <c r="R7" s="19"/>
      <c r="S7" s="19"/>
      <c r="T7" s="49"/>
      <c r="U7" s="49"/>
      <c r="V7" s="49"/>
      <c r="W7" s="49"/>
      <c r="X7" s="49"/>
      <c r="Y7" s="49"/>
      <c r="Z7" s="49"/>
      <c r="AA7" s="49"/>
      <c r="AB7" s="49"/>
      <c r="AC7" s="49"/>
      <c r="AD7" s="49"/>
      <c r="AE7" s="49"/>
      <c r="AF7" s="49"/>
      <c r="AG7" s="49"/>
      <c r="AH7" s="49"/>
      <c r="AI7" s="49"/>
      <c r="AJ7" s="49"/>
      <c r="AK7" s="49"/>
      <c r="AL7" s="49"/>
      <c r="AM7" s="49"/>
      <c r="AN7" s="49"/>
      <c r="AO7" s="49"/>
      <c r="AP7" s="49"/>
      <c r="AQ7" s="49"/>
    </row>
    <row r="8" spans="1:43" ht="20.149999999999999" customHeight="1" x14ac:dyDescent="0.25">
      <c r="A8" s="49"/>
      <c r="B8" s="19"/>
      <c r="C8" s="19"/>
      <c r="D8" s="19"/>
      <c r="E8" s="19"/>
      <c r="F8" s="19"/>
      <c r="G8" s="19"/>
      <c r="H8" s="19"/>
      <c r="I8" s="19"/>
      <c r="J8" s="19"/>
      <c r="K8" s="19"/>
      <c r="L8" s="19"/>
      <c r="M8" s="19"/>
      <c r="N8" s="19"/>
      <c r="O8" s="19"/>
      <c r="P8" s="19"/>
      <c r="Q8" s="19"/>
      <c r="R8" s="19"/>
      <c r="S8" s="19"/>
      <c r="T8" s="49"/>
      <c r="U8" s="49"/>
      <c r="V8" s="49"/>
      <c r="W8" s="49"/>
      <c r="X8" s="49"/>
      <c r="Y8" s="49"/>
      <c r="Z8" s="49"/>
      <c r="AA8" s="49"/>
      <c r="AB8" s="49"/>
      <c r="AC8" s="49"/>
      <c r="AD8" s="49"/>
      <c r="AE8" s="49"/>
      <c r="AF8" s="49"/>
      <c r="AG8" s="49"/>
      <c r="AH8" s="49"/>
      <c r="AI8" s="49"/>
      <c r="AJ8" s="49"/>
      <c r="AK8" s="49"/>
      <c r="AL8" s="49"/>
      <c r="AM8" s="49"/>
      <c r="AN8" s="49"/>
      <c r="AO8" s="49"/>
      <c r="AP8" s="49"/>
      <c r="AQ8" s="49"/>
    </row>
    <row r="9" spans="1:43" ht="20.149999999999999" customHeight="1" x14ac:dyDescent="0.25">
      <c r="A9" s="49"/>
      <c r="B9" s="19"/>
      <c r="C9" s="19"/>
      <c r="D9" s="19"/>
      <c r="E9" s="19"/>
      <c r="F9" s="19"/>
      <c r="G9" s="19"/>
      <c r="H9" s="19"/>
      <c r="I9" s="19"/>
      <c r="J9" s="19"/>
      <c r="K9" s="19"/>
      <c r="L9" s="19"/>
      <c r="M9" s="19"/>
      <c r="N9" s="19"/>
      <c r="O9" s="19"/>
      <c r="P9" s="19"/>
      <c r="Q9" s="19"/>
      <c r="R9" s="19"/>
      <c r="S9" s="19"/>
      <c r="T9" s="49"/>
      <c r="U9" s="49"/>
      <c r="V9" s="49"/>
      <c r="W9" s="49"/>
      <c r="X9" s="49"/>
      <c r="Y9" s="49"/>
      <c r="Z9" s="49"/>
      <c r="AA9" s="49"/>
      <c r="AB9" s="49"/>
      <c r="AC9" s="49"/>
      <c r="AD9" s="49"/>
      <c r="AE9" s="49"/>
      <c r="AF9" s="49"/>
      <c r="AG9" s="49"/>
      <c r="AH9" s="49"/>
      <c r="AI9" s="49"/>
      <c r="AJ9" s="49"/>
      <c r="AK9" s="49"/>
      <c r="AL9" s="49"/>
      <c r="AM9" s="49"/>
      <c r="AN9" s="49"/>
      <c r="AO9" s="49"/>
      <c r="AP9" s="49"/>
      <c r="AQ9" s="49"/>
    </row>
    <row r="10" spans="1:43" ht="20.149999999999999" customHeight="1" x14ac:dyDescent="0.25">
      <c r="A10" s="49"/>
      <c r="B10" s="19"/>
      <c r="C10" s="19"/>
      <c r="D10" s="19"/>
      <c r="E10" s="19"/>
      <c r="F10" s="19"/>
      <c r="G10" s="19"/>
      <c r="H10" s="19"/>
      <c r="I10" s="19"/>
      <c r="J10" s="19"/>
      <c r="K10" s="19"/>
      <c r="L10" s="19"/>
      <c r="M10" s="19"/>
      <c r="N10" s="19"/>
      <c r="O10" s="19"/>
      <c r="P10" s="19"/>
      <c r="Q10" s="19"/>
      <c r="R10" s="19"/>
      <c r="S10" s="1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row>
    <row r="11" spans="1:43" ht="20.149999999999999" customHeight="1" x14ac:dyDescent="0.25">
      <c r="A11" s="49"/>
      <c r="B11" s="19"/>
      <c r="C11" s="19"/>
      <c r="D11" s="19"/>
      <c r="E11" s="19"/>
      <c r="F11" s="19"/>
      <c r="G11" s="19"/>
      <c r="H11" s="19"/>
      <c r="I11" s="19"/>
      <c r="J11" s="19"/>
      <c r="K11" s="19"/>
      <c r="L11" s="19"/>
      <c r="M11" s="19"/>
      <c r="N11" s="19"/>
      <c r="O11" s="19"/>
      <c r="P11" s="19"/>
      <c r="Q11" s="19"/>
      <c r="R11" s="19"/>
      <c r="S11" s="1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row>
    <row r="12" spans="1:43" ht="20.149999999999999" customHeight="1" x14ac:dyDescent="0.25">
      <c r="A12" s="49"/>
      <c r="B12" s="19"/>
      <c r="C12" s="19"/>
      <c r="D12" s="19"/>
      <c r="E12" s="19"/>
      <c r="F12" s="19"/>
      <c r="G12" s="19"/>
      <c r="H12" s="19"/>
      <c r="I12" s="19"/>
      <c r="J12" s="19"/>
      <c r="K12" s="19"/>
      <c r="L12" s="19"/>
      <c r="M12" s="19"/>
      <c r="N12" s="19"/>
      <c r="O12" s="19"/>
      <c r="P12" s="19"/>
      <c r="Q12" s="19"/>
      <c r="R12" s="19"/>
      <c r="S12" s="1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row>
    <row r="13" spans="1:43" ht="20.149999999999999" customHeight="1" x14ac:dyDescent="0.25">
      <c r="A13" s="49"/>
      <c r="B13" s="19"/>
      <c r="C13" s="52"/>
      <c r="D13" s="72" t="s">
        <v>207</v>
      </c>
      <c r="E13" s="19"/>
      <c r="F13" s="19"/>
      <c r="G13" s="19"/>
      <c r="H13" s="19"/>
      <c r="I13" s="19"/>
      <c r="J13" s="19"/>
      <c r="K13" s="19"/>
      <c r="L13" s="19"/>
      <c r="M13" s="19"/>
      <c r="N13" s="19"/>
      <c r="O13" s="19"/>
      <c r="P13" s="19"/>
      <c r="Q13" s="19"/>
      <c r="R13" s="19"/>
      <c r="S13" s="1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row>
    <row r="14" spans="1:43" ht="20.149999999999999" customHeight="1" x14ac:dyDescent="0.25">
      <c r="A14" s="49"/>
      <c r="B14" s="19"/>
      <c r="C14" s="53"/>
      <c r="D14" s="19"/>
      <c r="E14" s="19"/>
      <c r="F14" s="19"/>
      <c r="G14" s="19"/>
      <c r="H14" s="19"/>
      <c r="I14" s="19"/>
      <c r="J14" s="19"/>
      <c r="K14" s="19"/>
      <c r="L14" s="19"/>
      <c r="M14" s="19"/>
      <c r="N14" s="19"/>
      <c r="O14" s="19"/>
      <c r="P14" s="19"/>
      <c r="Q14" s="19"/>
      <c r="R14" s="19"/>
      <c r="S14" s="1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row>
    <row r="15" spans="1:43" ht="20.149999999999999" customHeight="1" x14ac:dyDescent="0.25">
      <c r="A15" s="49"/>
      <c r="B15" s="19"/>
      <c r="C15" s="19"/>
      <c r="D15" s="19"/>
      <c r="E15" s="19"/>
      <c r="F15" s="19"/>
      <c r="G15" s="19"/>
      <c r="H15" s="19"/>
      <c r="I15" s="19"/>
      <c r="J15" s="19"/>
      <c r="K15" s="19"/>
      <c r="L15" s="19"/>
      <c r="M15" s="19"/>
      <c r="N15" s="19"/>
      <c r="O15" s="19"/>
      <c r="P15" s="19"/>
      <c r="Q15" s="19"/>
      <c r="R15" s="19"/>
      <c r="S15" s="1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row>
    <row r="16" spans="1:43" ht="20.149999999999999" customHeight="1" x14ac:dyDescent="0.25">
      <c r="A16" s="49"/>
      <c r="B16" s="19"/>
      <c r="C16" s="19"/>
      <c r="D16" s="19"/>
      <c r="E16" s="19"/>
      <c r="F16" s="19"/>
      <c r="G16" s="19"/>
      <c r="H16" s="19"/>
      <c r="I16" s="19"/>
      <c r="J16" s="19"/>
      <c r="K16" s="19"/>
      <c r="L16" s="19"/>
      <c r="M16" s="19"/>
      <c r="N16" s="19"/>
      <c r="O16" s="19"/>
      <c r="P16" s="19"/>
      <c r="Q16" s="19"/>
      <c r="R16" s="19"/>
      <c r="S16" s="1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row>
    <row r="17" spans="1:43" ht="20.149999999999999" customHeight="1" x14ac:dyDescent="0.25">
      <c r="A17" s="49"/>
      <c r="B17" s="19"/>
      <c r="C17" s="19"/>
      <c r="D17" s="19"/>
      <c r="E17" s="19"/>
      <c r="F17" s="19"/>
      <c r="G17" s="19"/>
      <c r="H17" s="19"/>
      <c r="I17" s="19"/>
      <c r="J17" s="19"/>
      <c r="K17" s="19"/>
      <c r="L17" s="19"/>
      <c r="M17" s="19"/>
      <c r="N17" s="19"/>
      <c r="O17" s="19"/>
      <c r="P17" s="19"/>
      <c r="Q17" s="19"/>
      <c r="R17" s="19"/>
      <c r="S17" s="1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row>
    <row r="18" spans="1:43" ht="20.149999999999999" customHeight="1" x14ac:dyDescent="0.25">
      <c r="A18" s="49"/>
      <c r="B18" s="19"/>
      <c r="C18" s="19"/>
      <c r="D18" s="19"/>
      <c r="E18" s="19"/>
      <c r="F18" s="19"/>
      <c r="G18" s="19"/>
      <c r="H18" s="19"/>
      <c r="I18" s="19"/>
      <c r="J18" s="19"/>
      <c r="K18" s="19"/>
      <c r="L18" s="19"/>
      <c r="M18" s="19"/>
      <c r="N18" s="19"/>
      <c r="O18" s="19"/>
      <c r="P18" s="19"/>
      <c r="Q18" s="19"/>
      <c r="R18" s="19"/>
      <c r="S18" s="1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row>
    <row r="19" spans="1:43" ht="20.149999999999999" customHeight="1" x14ac:dyDescent="0.25">
      <c r="A19" s="49"/>
      <c r="B19" s="19"/>
      <c r="C19" s="19"/>
      <c r="D19" s="19"/>
      <c r="E19" s="19"/>
      <c r="F19" s="19"/>
      <c r="G19" s="19"/>
      <c r="H19" s="19"/>
      <c r="I19" s="19"/>
      <c r="J19" s="19"/>
      <c r="K19" s="19"/>
      <c r="L19" s="19"/>
      <c r="M19" s="19"/>
      <c r="N19" s="19"/>
      <c r="O19" s="19"/>
      <c r="P19" s="99" t="s">
        <v>208</v>
      </c>
      <c r="Q19" s="99"/>
      <c r="R19" s="19"/>
      <c r="S19" s="1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row>
    <row r="20" spans="1:43" ht="20.149999999999999" customHeight="1" x14ac:dyDescent="0.25">
      <c r="A20" s="49"/>
      <c r="B20" s="19"/>
      <c r="C20" s="19"/>
      <c r="D20" s="19"/>
      <c r="E20" s="19"/>
      <c r="F20" s="19"/>
      <c r="G20" s="19"/>
      <c r="H20" s="19"/>
      <c r="I20" s="19"/>
      <c r="J20" s="19"/>
      <c r="K20" s="19"/>
      <c r="L20" s="19"/>
      <c r="M20" s="19"/>
      <c r="N20" s="19"/>
      <c r="O20" s="19"/>
      <c r="P20" s="19"/>
      <c r="Q20" s="19"/>
      <c r="R20" s="19"/>
      <c r="S20" s="1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row>
    <row r="21" spans="1:43" ht="20.149999999999999" customHeight="1" x14ac:dyDescent="0.25">
      <c r="A21" s="49"/>
      <c r="B21" s="19"/>
      <c r="C21" s="19"/>
      <c r="D21" s="19"/>
      <c r="E21" s="19"/>
      <c r="F21" s="19"/>
      <c r="G21" s="19"/>
      <c r="H21" s="19"/>
      <c r="I21" s="19"/>
      <c r="J21" s="19"/>
      <c r="K21" s="19"/>
      <c r="L21" s="19"/>
      <c r="M21" s="19"/>
      <c r="N21" s="19"/>
      <c r="O21" s="19"/>
      <c r="P21" s="19"/>
      <c r="Q21" s="19"/>
      <c r="R21" s="19"/>
      <c r="S21" s="1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row>
    <row r="22" spans="1:43" ht="20.149999999999999" customHeight="1" x14ac:dyDescent="0.25">
      <c r="A22" s="49"/>
      <c r="B22" s="19"/>
      <c r="C22" s="86"/>
      <c r="D22" s="86"/>
      <c r="E22" s="86"/>
      <c r="F22" s="86"/>
      <c r="G22" s="86"/>
      <c r="H22" s="86"/>
      <c r="I22" s="86"/>
      <c r="J22" s="86"/>
      <c r="K22" s="86"/>
      <c r="L22" s="86"/>
      <c r="M22" s="86"/>
      <c r="N22" s="86"/>
      <c r="O22" s="86"/>
      <c r="P22" s="86"/>
      <c r="Q22" s="86"/>
      <c r="R22" s="86"/>
      <c r="S22" s="1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row>
    <row r="23" spans="1:43" ht="20.149999999999999" customHeight="1" x14ac:dyDescent="0.25">
      <c r="A23" s="49"/>
      <c r="B23" s="19"/>
      <c r="C23" s="100" t="s">
        <v>259</v>
      </c>
      <c r="D23" s="100"/>
      <c r="E23" s="100"/>
      <c r="F23" s="100"/>
      <c r="G23" s="100"/>
      <c r="H23" s="100"/>
      <c r="I23" s="100"/>
      <c r="J23" s="100"/>
      <c r="K23" s="100"/>
      <c r="L23" s="100"/>
      <c r="M23" s="100"/>
      <c r="N23" s="100"/>
      <c r="O23" s="87"/>
      <c r="P23" s="97" t="s">
        <v>260</v>
      </c>
      <c r="Q23" s="98"/>
      <c r="R23" s="19"/>
      <c r="S23" s="1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row>
    <row r="24" spans="1:43" ht="20.149999999999999" customHeight="1" x14ac:dyDescent="0.25">
      <c r="A24" s="49"/>
      <c r="B24" s="19"/>
      <c r="C24" s="100"/>
      <c r="D24" s="100"/>
      <c r="E24" s="100"/>
      <c r="F24" s="100"/>
      <c r="G24" s="100"/>
      <c r="H24" s="100"/>
      <c r="I24" s="100"/>
      <c r="J24" s="100"/>
      <c r="K24" s="100"/>
      <c r="L24" s="100"/>
      <c r="M24" s="100"/>
      <c r="N24" s="100"/>
      <c r="O24" s="87"/>
      <c r="P24" s="97" t="s">
        <v>261</v>
      </c>
      <c r="Q24" s="98"/>
      <c r="R24" s="19"/>
      <c r="S24" s="1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row>
    <row r="25" spans="1:43" ht="20.149999999999999" customHeight="1" x14ac:dyDescent="0.25">
      <c r="A25" s="49"/>
      <c r="B25" s="19"/>
      <c r="C25" s="19"/>
      <c r="D25" s="19"/>
      <c r="E25" s="19"/>
      <c r="F25" s="19"/>
      <c r="G25" s="19"/>
      <c r="H25" s="19"/>
      <c r="I25" s="19"/>
      <c r="J25" s="19"/>
      <c r="K25" s="19"/>
      <c r="L25" s="19"/>
      <c r="M25" s="19"/>
      <c r="N25" s="19"/>
      <c r="O25" s="19"/>
      <c r="P25" s="19"/>
      <c r="Q25" s="54"/>
      <c r="R25" s="54"/>
      <c r="S25" s="1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row>
    <row r="26" spans="1:43" ht="20.149999999999999" customHeight="1"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row>
    <row r="27" spans="1:43" ht="20.149999999999999" customHeight="1" x14ac:dyDescent="0.25">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row>
    <row r="28" spans="1:43" ht="20.149999999999999" customHeight="1" x14ac:dyDescent="0.2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row>
    <row r="29" spans="1:43" ht="20.149999999999999" customHeight="1" x14ac:dyDescent="0.2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row>
    <row r="30" spans="1:43" ht="20.149999999999999" customHeight="1" x14ac:dyDescent="0.2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row>
    <row r="31" spans="1:43" ht="20.149999999999999" customHeight="1" x14ac:dyDescent="0.2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row>
    <row r="32" spans="1:43" ht="20.149999999999999" customHeight="1" x14ac:dyDescent="0.2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row>
    <row r="33" spans="1:43" ht="20.149999999999999" customHeight="1" x14ac:dyDescent="0.2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row>
    <row r="34" spans="1:43" ht="20.149999999999999" customHeight="1" x14ac:dyDescent="0.2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row>
    <row r="35" spans="1:43" ht="20.149999999999999" customHeight="1" x14ac:dyDescent="0.2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row>
    <row r="36" spans="1:43" ht="20.149999999999999" customHeight="1" x14ac:dyDescent="0.2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row>
    <row r="37" spans="1:43" ht="20.149999999999999" customHeight="1" x14ac:dyDescent="0.2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row>
    <row r="38" spans="1:43" ht="20.149999999999999" customHeight="1" x14ac:dyDescent="0.2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row>
    <row r="39" spans="1:43" ht="20.149999999999999" customHeight="1" x14ac:dyDescent="0.2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row>
    <row r="40" spans="1:43" ht="20.149999999999999" customHeight="1" x14ac:dyDescent="0.2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row>
    <row r="41" spans="1:43" ht="20.149999999999999" customHeight="1" x14ac:dyDescent="0.2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row>
    <row r="42" spans="1:43" ht="20.149999999999999" customHeight="1" x14ac:dyDescent="0.2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row>
    <row r="43" spans="1:43" ht="20.149999999999999" customHeight="1" x14ac:dyDescent="0.2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row>
    <row r="44" spans="1:43" ht="20.149999999999999" customHeight="1" x14ac:dyDescent="0.2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row>
    <row r="45" spans="1:43" ht="20.149999999999999" customHeight="1" x14ac:dyDescent="0.2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row>
    <row r="46" spans="1:43" ht="20.149999999999999" customHeight="1" x14ac:dyDescent="0.2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row>
  </sheetData>
  <sheetProtection algorithmName="SHA-512" hashValue="S0mtFqssOVx/jdhfIv9EuLtd3rQZjF5UaxKH9LhY1IEAIpOBglQi8/grzHfaZHMvCcCh8kgK/dM+QmwGEfaIDg==" saltValue="Wr+F9e3og4htlYW+CKQ9lg==" spinCount="100000" sheet="1" objects="1" scenarios="1"/>
  <mergeCells count="4">
    <mergeCell ref="P23:Q23"/>
    <mergeCell ref="P19:Q19"/>
    <mergeCell ref="C23:N24"/>
    <mergeCell ref="P24:Q24"/>
  </mergeCells>
  <phoneticPr fontId="30" type="noConversion"/>
  <hyperlinks>
    <hyperlink ref="P19:Q19" location="'2'!A1" tooltip="Reken zelf!" display="} klik hier" xr:uid="{00000000-0004-0000-0000-000000000000}"/>
  </hyperlinks>
  <pageMargins left="0.75" right="0.75" top="1" bottom="1" header="0.5" footer="0.5"/>
  <pageSetup paperSize="9" orientation="portrait" r:id="rId1"/>
  <headerFooter alignWithMargins="0">
    <oddHeader>&amp;C&amp;Z&amp;F</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J45"/>
  <sheetViews>
    <sheetView showGridLines="0" showRowColHeaders="0" zoomScaleNormal="100" workbookViewId="0">
      <selection activeCell="M5" sqref="M5"/>
    </sheetView>
  </sheetViews>
  <sheetFormatPr defaultColWidth="5.7265625" defaultRowHeight="16" customHeight="1" x14ac:dyDescent="0.25"/>
  <cols>
    <col min="1" max="1" width="5.7265625" style="19" customWidth="1"/>
    <col min="2" max="2" width="48.453125" style="19" customWidth="1"/>
    <col min="3" max="5" width="16.453125" style="19" customWidth="1"/>
    <col min="6" max="15" width="5.7265625" style="19"/>
    <col min="16" max="16" width="8.81640625" style="19" bestFit="1" customWidth="1"/>
    <col min="17" max="16384" width="5.7265625" style="19"/>
  </cols>
  <sheetData>
    <row r="1" spans="2:10" customFormat="1" ht="16" customHeight="1" thickBot="1" x14ac:dyDescent="0.3">
      <c r="G1" s="2"/>
      <c r="H1" s="7"/>
      <c r="I1" s="8"/>
      <c r="J1" s="9"/>
    </row>
    <row r="2" spans="2:10" ht="30" customHeight="1" thickBot="1" x14ac:dyDescent="0.3">
      <c r="B2" s="75" t="s">
        <v>253</v>
      </c>
      <c r="C2" s="76"/>
      <c r="D2" s="77"/>
      <c r="E2" s="78"/>
      <c r="F2" s="6"/>
      <c r="G2" s="55" t="s">
        <v>185</v>
      </c>
      <c r="H2" s="59" t="s">
        <v>205</v>
      </c>
      <c r="I2" s="57" t="s">
        <v>187</v>
      </c>
      <c r="J2" s="58" t="s">
        <v>188</v>
      </c>
    </row>
    <row r="3" spans="2:10" ht="16" customHeight="1" x14ac:dyDescent="0.25">
      <c r="G3" s="50"/>
      <c r="H3" s="50"/>
      <c r="I3" s="50"/>
      <c r="J3" s="50"/>
    </row>
    <row r="4" spans="2:10" ht="18" customHeight="1" x14ac:dyDescent="0.25">
      <c r="B4" s="68" t="s">
        <v>214</v>
      </c>
      <c r="C4" s="21"/>
      <c r="E4" s="61">
        <f>+G4+calc!C8</f>
        <v>44927</v>
      </c>
      <c r="G4" s="41">
        <v>1640</v>
      </c>
      <c r="H4" s="22"/>
      <c r="I4" s="22"/>
      <c r="J4" s="23"/>
    </row>
    <row r="5" spans="2:10" ht="18" customHeight="1" x14ac:dyDescent="0.25">
      <c r="B5" s="21"/>
      <c r="C5" s="21"/>
      <c r="D5" s="21"/>
      <c r="E5" s="21"/>
      <c r="G5" s="47"/>
      <c r="H5" s="47"/>
      <c r="I5" s="47"/>
      <c r="J5" s="48"/>
    </row>
    <row r="6" spans="2:10" ht="27" customHeight="1" x14ac:dyDescent="0.25">
      <c r="B6" s="24"/>
      <c r="C6" s="21"/>
      <c r="D6" s="25"/>
      <c r="E6" s="25"/>
      <c r="G6" s="47"/>
      <c r="H6" s="47"/>
      <c r="I6" s="47" t="b">
        <v>1</v>
      </c>
      <c r="J6" s="48"/>
    </row>
    <row r="7" spans="2:10" ht="18" customHeight="1" x14ac:dyDescent="0.25">
      <c r="B7" s="67" t="s">
        <v>192</v>
      </c>
      <c r="C7" s="21"/>
      <c r="D7" s="26"/>
      <c r="E7" s="61">
        <f>+E4+G7</f>
        <v>44927</v>
      </c>
      <c r="G7" s="46">
        <v>0</v>
      </c>
      <c r="H7" s="47">
        <f>+calc!C12</f>
        <v>1</v>
      </c>
      <c r="I7" s="46" t="b">
        <v>0</v>
      </c>
      <c r="J7" s="48"/>
    </row>
    <row r="8" spans="2:10" ht="18" customHeight="1" x14ac:dyDescent="0.25">
      <c r="B8" s="67" t="s">
        <v>193</v>
      </c>
      <c r="C8" s="21"/>
      <c r="D8" s="26"/>
      <c r="E8" s="61">
        <f>+E7+IF(AND(I8=TRUE,H8&gt;1),G8,0)</f>
        <v>44927</v>
      </c>
      <c r="G8" s="46">
        <v>0</v>
      </c>
      <c r="H8" s="47">
        <f>+calc!C13</f>
        <v>1</v>
      </c>
      <c r="I8" s="46" t="b">
        <v>0</v>
      </c>
      <c r="J8" s="48"/>
    </row>
    <row r="9" spans="2:10" ht="18" customHeight="1" x14ac:dyDescent="0.25">
      <c r="B9" s="67" t="s">
        <v>194</v>
      </c>
      <c r="C9" s="21"/>
      <c r="D9" s="26"/>
      <c r="E9" s="61">
        <f>+E8+IF(AND(I9=TRUE,H9&gt;1),G9,0)</f>
        <v>44927</v>
      </c>
      <c r="G9" s="46">
        <v>0</v>
      </c>
      <c r="H9" s="47">
        <f>+calc!C14</f>
        <v>1</v>
      </c>
      <c r="I9" s="46" t="b">
        <v>0</v>
      </c>
      <c r="J9" s="48"/>
    </row>
    <row r="10" spans="2:10" ht="18" customHeight="1" x14ac:dyDescent="0.25">
      <c r="B10" s="67" t="s">
        <v>195</v>
      </c>
      <c r="C10" s="21"/>
      <c r="D10" s="26"/>
      <c r="E10" s="61">
        <f>+E9+IF(AND(I10=TRUE,H10&gt;1),G10,0)</f>
        <v>44927</v>
      </c>
      <c r="G10" s="46">
        <v>0</v>
      </c>
      <c r="H10" s="47">
        <f>+calc!C15</f>
        <v>1</v>
      </c>
      <c r="I10" s="46" t="b">
        <v>0</v>
      </c>
      <c r="J10" s="48"/>
    </row>
    <row r="11" spans="2:10" ht="16" customHeight="1" x14ac:dyDescent="0.25">
      <c r="G11" s="47"/>
      <c r="H11" s="47"/>
      <c r="I11" s="47"/>
      <c r="J11" s="48"/>
    </row>
    <row r="12" spans="2:10" ht="16" customHeight="1" x14ac:dyDescent="0.25">
      <c r="B12" s="68" t="s">
        <v>211</v>
      </c>
      <c r="C12" s="27" t="s">
        <v>200</v>
      </c>
      <c r="D12" s="27" t="s">
        <v>201</v>
      </c>
      <c r="E12" s="27" t="s">
        <v>202</v>
      </c>
      <c r="G12" s="48"/>
      <c r="H12" s="48"/>
      <c r="I12" s="48"/>
      <c r="J12" s="48"/>
    </row>
    <row r="13" spans="2:10" ht="16" customHeight="1" x14ac:dyDescent="0.25">
      <c r="B13" s="42" t="str">
        <f>IF(H7=1,"","Forfait voor "&amp;VLOOKUP(calc!C12,'2a'!$A$13:$B$235,2)&amp;"")</f>
        <v/>
      </c>
      <c r="C13" s="43">
        <f>IF(D13=0,0,I7*(E7-E4)+0.5-IF(C14=0,0.5,0))</f>
        <v>0</v>
      </c>
      <c r="D13" s="44">
        <f>VLOOKUP(calc!C12,'2a'!$A$12:$C$235,3)</f>
        <v>0</v>
      </c>
      <c r="E13" s="44">
        <f>+C13*D13</f>
        <v>0</v>
      </c>
      <c r="G13" s="48"/>
      <c r="H13" s="48"/>
      <c r="I13" s="48"/>
      <c r="J13" s="48"/>
    </row>
    <row r="14" spans="2:10" ht="16" customHeight="1" x14ac:dyDescent="0.25">
      <c r="B14" s="42" t="str">
        <f>IF(OR(H8=1,I8=FALSE),"","Forfait voor "&amp;VLOOKUP(calc!C13,'2a'!$A$13:$B$235,2)&amp;"")</f>
        <v/>
      </c>
      <c r="C14" s="43">
        <f>MAX(0,I8*(E8-E7)-IF(C15=0,0.5,0))</f>
        <v>0</v>
      </c>
      <c r="D14" s="44">
        <f>VLOOKUP(calc!C13,'2a'!$A$12:$C$235,3)*I8</f>
        <v>0</v>
      </c>
      <c r="E14" s="44">
        <f>+C14*D14</f>
        <v>0</v>
      </c>
      <c r="G14" s="48"/>
      <c r="H14" s="48"/>
      <c r="I14" s="48"/>
      <c r="J14" s="48"/>
    </row>
    <row r="15" spans="2:10" ht="16" customHeight="1" x14ac:dyDescent="0.25">
      <c r="B15" s="42" t="str">
        <f>IF(OR(H9=1,I9=FALSE),"","Forfait voor "&amp;VLOOKUP(calc!C14,'2a'!$A$13:$B$235,2)&amp;"")</f>
        <v/>
      </c>
      <c r="C15" s="43">
        <f>MAX(0,I9*(E9-E8)-IF(C16=0,0.5,0))</f>
        <v>0</v>
      </c>
      <c r="D15" s="44">
        <f>VLOOKUP(calc!C14,'2a'!$A$12:$C$235,3)*I9</f>
        <v>0</v>
      </c>
      <c r="E15" s="44">
        <f>+C15*D15</f>
        <v>0</v>
      </c>
      <c r="G15" s="48"/>
      <c r="H15" s="48"/>
      <c r="I15" s="48"/>
      <c r="J15" s="48"/>
    </row>
    <row r="16" spans="2:10" ht="16" customHeight="1" x14ac:dyDescent="0.25">
      <c r="B16" s="42" t="str">
        <f>IF(OR(H10=1,I10=FALSE),"","Forfait voor "&amp;VLOOKUP(calc!C15,'2a'!$A$13:$B$235,2)&amp;"")</f>
        <v/>
      </c>
      <c r="C16" s="43">
        <f>MAX(0,I10*(E10-E9)-0.5)</f>
        <v>0</v>
      </c>
      <c r="D16" s="44">
        <f>VLOOKUP(calc!C15,'2a'!$A$12:$C$235,3)*I10</f>
        <v>0</v>
      </c>
      <c r="E16" s="44">
        <f>+C16*D16</f>
        <v>0</v>
      </c>
      <c r="G16" s="48"/>
      <c r="H16" s="48"/>
      <c r="I16" s="48"/>
      <c r="J16" s="48"/>
    </row>
    <row r="17" spans="2:10" ht="16" customHeight="1" x14ac:dyDescent="0.25">
      <c r="B17" s="28" t="s">
        <v>186</v>
      </c>
      <c r="C17" s="29">
        <f>SUM(C13:C16)</f>
        <v>0</v>
      </c>
      <c r="D17" s="30"/>
      <c r="E17" s="30">
        <f>SUM(E13:E16)</f>
        <v>0</v>
      </c>
      <c r="G17" s="23"/>
      <c r="H17" s="23"/>
      <c r="I17" s="23"/>
      <c r="J17" s="23"/>
    </row>
    <row r="18" spans="2:10" ht="16" customHeight="1" x14ac:dyDescent="0.25">
      <c r="C18" s="101"/>
      <c r="D18" s="101"/>
      <c r="E18" s="101"/>
      <c r="G18" s="23"/>
      <c r="H18" s="23"/>
      <c r="I18" s="23"/>
      <c r="J18" s="23"/>
    </row>
    <row r="19" spans="2:10" ht="16" customHeight="1" x14ac:dyDescent="0.25">
      <c r="B19" s="70" t="s">
        <v>212</v>
      </c>
      <c r="C19" s="27" t="s">
        <v>197</v>
      </c>
      <c r="D19" s="27" t="s">
        <v>198</v>
      </c>
      <c r="E19" s="27" t="s">
        <v>199</v>
      </c>
      <c r="F19" s="31"/>
      <c r="G19" s="63" t="s">
        <v>205</v>
      </c>
      <c r="H19" s="23"/>
      <c r="I19" s="23"/>
      <c r="J19" s="23"/>
    </row>
    <row r="20" spans="2:10" ht="16" customHeight="1" x14ac:dyDescent="0.25">
      <c r="B20" s="42" t="str">
        <f>IF(H7=1,"","Aantal maaltijden in "&amp;VLOOKUP(calc!C12,'2a'!$A$13:$B$235,2)&amp;"")</f>
        <v/>
      </c>
      <c r="C20" s="62">
        <v>0</v>
      </c>
      <c r="D20" s="62">
        <v>0</v>
      </c>
      <c r="E20" s="62">
        <v>0</v>
      </c>
      <c r="G20" s="88">
        <f>+C20*$C$24+D20*$D$24+E20*$E$24</f>
        <v>0</v>
      </c>
      <c r="H20" s="88"/>
      <c r="I20" s="23"/>
      <c r="J20" s="23"/>
    </row>
    <row r="21" spans="2:10" ht="16" customHeight="1" x14ac:dyDescent="0.25">
      <c r="B21" s="42" t="str">
        <f>IF(H8=1,"","Aantal maaltijden in "&amp;VLOOKUP(calc!C13,'2a'!$A$13:$B$235,2)&amp;"")</f>
        <v/>
      </c>
      <c r="C21" s="62">
        <v>0</v>
      </c>
      <c r="D21" s="62">
        <v>0</v>
      </c>
      <c r="E21" s="62">
        <v>0</v>
      </c>
      <c r="G21" s="88">
        <f>+C21*$C$24+D21*$D$24+E21*$E$24</f>
        <v>0</v>
      </c>
      <c r="H21" s="88"/>
      <c r="I21" s="23"/>
      <c r="J21" s="23"/>
    </row>
    <row r="22" spans="2:10" ht="16" customHeight="1" x14ac:dyDescent="0.25">
      <c r="B22" s="42" t="str">
        <f>IF(H9=1,"","Aantal maaltijden in "&amp;VLOOKUP(calc!C14,'2a'!$A$13:$B$235,2)&amp;"")</f>
        <v/>
      </c>
      <c r="C22" s="62">
        <v>0</v>
      </c>
      <c r="D22" s="62">
        <v>0</v>
      </c>
      <c r="E22" s="62">
        <v>0</v>
      </c>
      <c r="G22" s="88">
        <f>+C22*$C$24+D22*$D$24+E22*$E$24</f>
        <v>0</v>
      </c>
      <c r="H22" s="88"/>
      <c r="I22" s="23"/>
      <c r="J22" s="23"/>
    </row>
    <row r="23" spans="2:10" ht="16" customHeight="1" x14ac:dyDescent="0.25">
      <c r="B23" s="42" t="str">
        <f>IF(H10=1,"","Aantal maaltijden in "&amp;VLOOKUP(calc!C15,'2a'!$A$13:$B$235,2)&amp;"")</f>
        <v/>
      </c>
      <c r="C23" s="62">
        <v>0</v>
      </c>
      <c r="D23" s="62">
        <v>0</v>
      </c>
      <c r="E23" s="62">
        <v>0</v>
      </c>
      <c r="G23" s="88">
        <f>+C23*$C$24+D23*$D$24+E23*$E$24</f>
        <v>0</v>
      </c>
      <c r="H23" s="88"/>
      <c r="I23" s="23"/>
      <c r="J23" s="23"/>
    </row>
    <row r="24" spans="2:10" ht="16" customHeight="1" x14ac:dyDescent="0.25">
      <c r="B24" s="102" t="s">
        <v>204</v>
      </c>
      <c r="C24" s="103">
        <v>0.15</v>
      </c>
      <c r="D24" s="103">
        <v>0.35</v>
      </c>
      <c r="E24" s="103">
        <v>0.45</v>
      </c>
      <c r="G24" s="88"/>
      <c r="H24" s="88"/>
      <c r="I24" s="23"/>
      <c r="J24" s="23"/>
    </row>
    <row r="25" spans="2:10" ht="16" customHeight="1" x14ac:dyDescent="0.25">
      <c r="B25" s="102"/>
      <c r="C25" s="103"/>
      <c r="D25" s="103"/>
      <c r="E25" s="103"/>
      <c r="G25" s="23"/>
      <c r="H25" s="23"/>
      <c r="I25" s="23"/>
      <c r="J25" s="23"/>
    </row>
    <row r="26" spans="2:10" ht="16" customHeight="1" x14ac:dyDescent="0.25">
      <c r="B26" s="45" t="str">
        <f>IF(H7=1,"","Correctie voor "&amp;VLOOKUP(calc!C12,'2a'!$A$13:$B$235,2)&amp;"")</f>
        <v/>
      </c>
      <c r="C26" s="44">
        <f t="shared" ref="C26:E29" si="0">-$D13*C20*C$24</f>
        <v>0</v>
      </c>
      <c r="D26" s="44">
        <f t="shared" si="0"/>
        <v>0</v>
      </c>
      <c r="E26" s="44">
        <f t="shared" si="0"/>
        <v>0</v>
      </c>
      <c r="G26" s="23"/>
      <c r="H26" s="23"/>
      <c r="I26" s="23"/>
      <c r="J26" s="23"/>
    </row>
    <row r="27" spans="2:10" ht="16" customHeight="1" x14ac:dyDescent="0.25">
      <c r="B27" s="42" t="str">
        <f>IF(H8=1,"","Correctie voor "&amp;VLOOKUP(calc!C13,'2a'!$A$13:$B$235,2)&amp;"")</f>
        <v/>
      </c>
      <c r="C27" s="44">
        <f t="shared" si="0"/>
        <v>0</v>
      </c>
      <c r="D27" s="44">
        <f t="shared" si="0"/>
        <v>0</v>
      </c>
      <c r="E27" s="44">
        <f t="shared" si="0"/>
        <v>0</v>
      </c>
      <c r="G27" s="20"/>
      <c r="H27" s="20"/>
      <c r="I27" s="20"/>
      <c r="J27" s="20"/>
    </row>
    <row r="28" spans="2:10" ht="16" customHeight="1" x14ac:dyDescent="0.25">
      <c r="B28" s="42" t="str">
        <f>IF(H9=1,"","Correctie voor "&amp;VLOOKUP(calc!C14,'2a'!$A$13:$B$235,2)&amp;"")</f>
        <v/>
      </c>
      <c r="C28" s="44">
        <f t="shared" si="0"/>
        <v>0</v>
      </c>
      <c r="D28" s="44">
        <f t="shared" si="0"/>
        <v>0</v>
      </c>
      <c r="E28" s="44">
        <f t="shared" si="0"/>
        <v>0</v>
      </c>
      <c r="G28" s="20"/>
      <c r="H28" s="20"/>
      <c r="I28" s="20"/>
      <c r="J28" s="20"/>
    </row>
    <row r="29" spans="2:10" ht="16" customHeight="1" x14ac:dyDescent="0.25">
      <c r="B29" s="42" t="str">
        <f>IF(H10=1,"","Correctie voor "&amp;VLOOKUP(calc!C15,'2a'!$A$13:$B$235,2)&amp;"")</f>
        <v/>
      </c>
      <c r="C29" s="44">
        <f t="shared" si="0"/>
        <v>0</v>
      </c>
      <c r="D29" s="44">
        <f t="shared" si="0"/>
        <v>0</v>
      </c>
      <c r="E29" s="44">
        <f t="shared" si="0"/>
        <v>0</v>
      </c>
      <c r="G29" s="20"/>
      <c r="H29" s="20"/>
      <c r="I29" s="20"/>
      <c r="J29" s="20"/>
    </row>
    <row r="30" spans="2:10" ht="16" customHeight="1" x14ac:dyDescent="0.25">
      <c r="B30" s="28" t="s">
        <v>196</v>
      </c>
      <c r="C30" s="30">
        <f>SUM(C26:C29)</f>
        <v>0</v>
      </c>
      <c r="D30" s="30">
        <f>SUM(D26:D29)</f>
        <v>0</v>
      </c>
      <c r="E30" s="30">
        <f>SUM(E26:E29)</f>
        <v>0</v>
      </c>
      <c r="G30" s="20"/>
      <c r="H30" s="20"/>
      <c r="I30" s="20"/>
      <c r="J30" s="20"/>
    </row>
    <row r="31" spans="2:10" ht="16" customHeight="1" x14ac:dyDescent="0.25">
      <c r="B31" s="32"/>
      <c r="C31" s="32"/>
      <c r="D31" s="32"/>
      <c r="E31" s="30">
        <f>SUM(C30:E30)</f>
        <v>0</v>
      </c>
      <c r="G31" s="20"/>
      <c r="H31" s="20"/>
      <c r="I31" s="20"/>
      <c r="J31" s="20"/>
    </row>
    <row r="32" spans="2:10" ht="16" customHeight="1" x14ac:dyDescent="0.25">
      <c r="D32" s="33"/>
      <c r="E32" s="33"/>
      <c r="G32" s="34"/>
      <c r="H32" s="34"/>
      <c r="I32" s="34"/>
      <c r="J32" s="34"/>
    </row>
    <row r="33" spans="1:10" ht="16" customHeight="1" x14ac:dyDescent="0.25">
      <c r="B33" s="69" t="s">
        <v>213</v>
      </c>
      <c r="C33" s="32"/>
      <c r="D33" s="32"/>
      <c r="E33" s="27" t="s">
        <v>202</v>
      </c>
      <c r="G33" s="35" t="s">
        <v>200</v>
      </c>
      <c r="H33" s="35" t="s">
        <v>201</v>
      </c>
      <c r="I33" s="34"/>
      <c r="J33" s="34"/>
    </row>
    <row r="34" spans="1:10" ht="16" customHeight="1" x14ac:dyDescent="0.25">
      <c r="B34" s="107" t="str">
        <f>IF(H7=1,"","Nettovergoeding voor "&amp;VLOOKUP(calc!C12,'2a'!$A$13:$B$235,2)&amp;"")</f>
        <v/>
      </c>
      <c r="C34" s="107"/>
      <c r="D34" s="107"/>
      <c r="E34" s="44">
        <f>+G34*H34</f>
        <v>0</v>
      </c>
      <c r="G34" s="36">
        <f>MAX(0,C13-G20)</f>
        <v>0</v>
      </c>
      <c r="H34" s="37">
        <f>VLOOKUP(calc!C12,'2a'!$A$12:$C$235,3)</f>
        <v>0</v>
      </c>
      <c r="I34" s="34"/>
      <c r="J34" s="34"/>
    </row>
    <row r="35" spans="1:10" ht="16" customHeight="1" x14ac:dyDescent="0.25">
      <c r="B35" s="107" t="str">
        <f>IF(H8=1,"","Nettovergoeding voor "&amp;VLOOKUP(calc!C13,'2a'!$A$13:$B$235,2)&amp;"")</f>
        <v/>
      </c>
      <c r="C35" s="107"/>
      <c r="D35" s="107"/>
      <c r="E35" s="44">
        <f>+G35*H35</f>
        <v>0</v>
      </c>
      <c r="G35" s="36">
        <f>MAX(0,C14-G21)</f>
        <v>0</v>
      </c>
      <c r="H35" s="37">
        <f>VLOOKUP(calc!C13,'2a'!$A$12:$C$235,3)</f>
        <v>0</v>
      </c>
      <c r="I35" s="34"/>
      <c r="J35" s="34"/>
    </row>
    <row r="36" spans="1:10" ht="16" customHeight="1" x14ac:dyDescent="0.25">
      <c r="B36" s="107" t="str">
        <f>IF(H9=1,"","Nettovergoeding voor "&amp;VLOOKUP(calc!C14,'2a'!$A$13:$B$235,2)&amp;"")</f>
        <v/>
      </c>
      <c r="C36" s="107"/>
      <c r="D36" s="107"/>
      <c r="E36" s="44">
        <f>+G36*H36</f>
        <v>0</v>
      </c>
      <c r="G36" s="36">
        <f>MAX(0,C15-G22)</f>
        <v>0</v>
      </c>
      <c r="H36" s="37">
        <f>VLOOKUP(calc!C14,'2a'!$A$12:$C$235,3)</f>
        <v>0</v>
      </c>
      <c r="I36" s="34"/>
      <c r="J36" s="34"/>
    </row>
    <row r="37" spans="1:10" ht="16" customHeight="1" x14ac:dyDescent="0.25">
      <c r="B37" s="107" t="str">
        <f>IF(H10=1,"","Nettovergoeding voor "&amp;VLOOKUP(calc!C15,'2a'!$A$13:$B$235,2)&amp;"")</f>
        <v/>
      </c>
      <c r="C37" s="107"/>
      <c r="D37" s="107"/>
      <c r="E37" s="44">
        <f>+G37*H37</f>
        <v>0</v>
      </c>
      <c r="G37" s="36">
        <f>MAX(0,C16-G23)</f>
        <v>0</v>
      </c>
      <c r="H37" s="37">
        <f>VLOOKUP(calc!C15,'2a'!$A$12:$C$235,3)</f>
        <v>0</v>
      </c>
      <c r="I37" s="34"/>
      <c r="J37" s="34"/>
    </row>
    <row r="38" spans="1:10" ht="16" customHeight="1" x14ac:dyDescent="0.25">
      <c r="B38" s="104" t="s">
        <v>186</v>
      </c>
      <c r="C38" s="105"/>
      <c r="D38" s="106"/>
      <c r="E38" s="30">
        <f>SUM(E34:E37)</f>
        <v>0</v>
      </c>
      <c r="G38" s="73"/>
      <c r="H38" s="74"/>
      <c r="I38" s="34"/>
      <c r="J38" s="34"/>
    </row>
    <row r="39" spans="1:10" ht="16" customHeight="1" x14ac:dyDescent="0.25">
      <c r="G39" s="73"/>
      <c r="H39" s="74"/>
      <c r="I39" s="34"/>
      <c r="J39" s="34"/>
    </row>
    <row r="40" spans="1:10" ht="16" customHeight="1" x14ac:dyDescent="0.25">
      <c r="B40" s="17" t="s">
        <v>203</v>
      </c>
      <c r="E40" s="40" t="s">
        <v>206</v>
      </c>
      <c r="G40" s="73"/>
      <c r="H40" s="74"/>
      <c r="I40" s="34"/>
      <c r="J40" s="34"/>
    </row>
    <row r="41" spans="1:10" ht="16" customHeight="1" x14ac:dyDescent="0.25">
      <c r="G41" s="38"/>
      <c r="H41" s="39"/>
      <c r="I41" s="20"/>
      <c r="J41" s="20"/>
    </row>
    <row r="42" spans="1:10" ht="16" customHeight="1" x14ac:dyDescent="0.25">
      <c r="A42" s="20"/>
      <c r="B42" s="20"/>
      <c r="C42" s="20"/>
      <c r="D42" s="20"/>
      <c r="E42" s="20"/>
      <c r="F42" s="20"/>
      <c r="G42" s="20"/>
      <c r="H42" s="20"/>
      <c r="I42" s="20"/>
      <c r="J42" s="20"/>
    </row>
    <row r="43" spans="1:10" ht="15.75" customHeight="1" x14ac:dyDescent="0.25"/>
    <row r="44" spans="1:10" ht="15.75" customHeight="1" x14ac:dyDescent="0.25"/>
    <row r="45" spans="1:10" ht="16.5" customHeight="1" x14ac:dyDescent="0.25"/>
  </sheetData>
  <sheetProtection algorithmName="SHA-512" hashValue="84EDCb4aw4zAuNnkXHnwl07QrFXwFBUF95VgeqFm/jD+rlSn7YXOtoDUVcTxhffCw9l5GZ5C57NNDDQDFL5y5g==" saltValue="G9G0H0vs7Jifk3IOCk0iSg==" spinCount="100000" sheet="1" objects="1" scenarios="1"/>
  <mergeCells count="10">
    <mergeCell ref="B38:D38"/>
    <mergeCell ref="B34:D34"/>
    <mergeCell ref="B35:D35"/>
    <mergeCell ref="B36:D36"/>
    <mergeCell ref="B37:D37"/>
    <mergeCell ref="C18:E18"/>
    <mergeCell ref="B24:B25"/>
    <mergeCell ref="C24:C25"/>
    <mergeCell ref="D24:D25"/>
    <mergeCell ref="E24:E25"/>
  </mergeCells>
  <phoneticPr fontId="2" type="noConversion"/>
  <conditionalFormatting sqref="B8:B10">
    <cfRule type="expression" dxfId="7" priority="5" stopIfTrue="1">
      <formula>$I8=FALSE</formula>
    </cfRule>
  </conditionalFormatting>
  <conditionalFormatting sqref="B21:B23">
    <cfRule type="expression" dxfId="6" priority="3" stopIfTrue="1">
      <formula>$I8=FALSE</formula>
    </cfRule>
  </conditionalFormatting>
  <conditionalFormatting sqref="B35:B37 E35:E37">
    <cfRule type="expression" dxfId="5" priority="4" stopIfTrue="1">
      <formula>$I8=FALSE</formula>
    </cfRule>
  </conditionalFormatting>
  <conditionalFormatting sqref="B27:E29">
    <cfRule type="expression" dxfId="4" priority="2" stopIfTrue="1">
      <formula>$I8=FALSE</formula>
    </cfRule>
  </conditionalFormatting>
  <conditionalFormatting sqref="C14:E16">
    <cfRule type="cellIs" dxfId="3" priority="8" stopIfTrue="1" operator="equal">
      <formula>0</formula>
    </cfRule>
  </conditionalFormatting>
  <conditionalFormatting sqref="C21:E23">
    <cfRule type="expression" dxfId="2" priority="7" stopIfTrue="1">
      <formula>$I8=FALSE</formula>
    </cfRule>
  </conditionalFormatting>
  <conditionalFormatting sqref="D8:D10">
    <cfRule type="expression" dxfId="1" priority="1" stopIfTrue="1">
      <formula>$I8=FALSE</formula>
    </cfRule>
  </conditionalFormatting>
  <conditionalFormatting sqref="E8:E10">
    <cfRule type="expression" dxfId="0" priority="6" stopIfTrue="1">
      <formula>$I8=FALSE</formula>
    </cfRule>
  </conditionalFormatting>
  <hyperlinks>
    <hyperlink ref="G2" location="Home!A1" tooltip="Home" display="Ç" xr:uid="{00000000-0004-0000-0100-000000000000}"/>
    <hyperlink ref="J2" location="'2a'!A1" tooltip="volgende" display="Æ" xr:uid="{00000000-0004-0000-0100-000001000000}"/>
  </hyperlinks>
  <pageMargins left="0.78740157480314965" right="0.78740157480314965" top="0.78740157480314965" bottom="0.78740157480314965" header="0.39370078740157483" footer="0.39370078740157483"/>
  <pageSetup paperSize="9" orientation="portrait" horizontalDpi="1200" verticalDpi="1200" r:id="rId1"/>
  <headerFooter alignWithMargins="0">
    <oddHeader>&amp;C&amp;Z&amp;F</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41" r:id="rId4" name="Scroll Bar 17">
              <controlPr defaultSiz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103426" r:id="rId5" name="Scroll Bar 2">
              <controlPr defaultSize="0" autoPict="0">
                <anchor moveWithCells="1">
                  <from>
                    <xdr:col>2</xdr:col>
                    <xdr:colOff>979714</xdr:colOff>
                    <xdr:row>3</xdr:row>
                    <xdr:rowOff>0</xdr:rowOff>
                  </from>
                  <to>
                    <xdr:col>3</xdr:col>
                    <xdr:colOff>979714</xdr:colOff>
                    <xdr:row>3</xdr:row>
                    <xdr:rowOff>228600</xdr:rowOff>
                  </to>
                </anchor>
              </controlPr>
            </control>
          </mc:Choice>
        </mc:AlternateContent>
        <mc:AlternateContent xmlns:mc="http://schemas.openxmlformats.org/markup-compatibility/2006">
          <mc:Choice Requires="x14">
            <control shapeId="103430" r:id="rId6" name="Drop Down 6">
              <controlPr defaultSize="0" autoLine="0" autoPict="0">
                <anchor moveWithCells="1">
                  <from>
                    <xdr:col>1</xdr:col>
                    <xdr:colOff>696686</xdr:colOff>
                    <xdr:row>6</xdr:row>
                    <xdr:rowOff>0</xdr:rowOff>
                  </from>
                  <to>
                    <xdr:col>1</xdr:col>
                    <xdr:colOff>2999014</xdr:colOff>
                    <xdr:row>7</xdr:row>
                    <xdr:rowOff>0</xdr:rowOff>
                  </to>
                </anchor>
              </controlPr>
            </control>
          </mc:Choice>
        </mc:AlternateContent>
        <mc:AlternateContent xmlns:mc="http://schemas.openxmlformats.org/markup-compatibility/2006">
          <mc:Choice Requires="x14">
            <control shapeId="103432" r:id="rId7" name="Drop Down 8">
              <controlPr defaultSize="0" autoLine="0" autoPict="0">
                <anchor moveWithCells="1">
                  <from>
                    <xdr:col>1</xdr:col>
                    <xdr:colOff>696686</xdr:colOff>
                    <xdr:row>7</xdr:row>
                    <xdr:rowOff>0</xdr:rowOff>
                  </from>
                  <to>
                    <xdr:col>1</xdr:col>
                    <xdr:colOff>2999014</xdr:colOff>
                    <xdr:row>8</xdr:row>
                    <xdr:rowOff>0</xdr:rowOff>
                  </to>
                </anchor>
              </controlPr>
            </control>
          </mc:Choice>
        </mc:AlternateContent>
        <mc:AlternateContent xmlns:mc="http://schemas.openxmlformats.org/markup-compatibility/2006">
          <mc:Choice Requires="x14">
            <control shapeId="103433" r:id="rId8" name="Scroll Bar 9">
              <controlPr defaultSiz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103434" r:id="rId9" name="Drop Down 10">
              <controlPr defaultSize="0" autoLine="0" autoPict="0">
                <anchor moveWithCells="1">
                  <from>
                    <xdr:col>1</xdr:col>
                    <xdr:colOff>696686</xdr:colOff>
                    <xdr:row>8</xdr:row>
                    <xdr:rowOff>0</xdr:rowOff>
                  </from>
                  <to>
                    <xdr:col>1</xdr:col>
                    <xdr:colOff>2999014</xdr:colOff>
                    <xdr:row>9</xdr:row>
                    <xdr:rowOff>0</xdr:rowOff>
                  </to>
                </anchor>
              </controlPr>
            </control>
          </mc:Choice>
        </mc:AlternateContent>
        <mc:AlternateContent xmlns:mc="http://schemas.openxmlformats.org/markup-compatibility/2006">
          <mc:Choice Requires="x14">
            <control shapeId="103435" r:id="rId10" name="Scroll Bar 11">
              <controlPr defaultSiz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103436" r:id="rId11" name="Drop Down 12">
              <controlPr defaultSize="0" autoLine="0" autoPict="0">
                <anchor moveWithCells="1">
                  <from>
                    <xdr:col>1</xdr:col>
                    <xdr:colOff>696686</xdr:colOff>
                    <xdr:row>9</xdr:row>
                    <xdr:rowOff>0</xdr:rowOff>
                  </from>
                  <to>
                    <xdr:col>1</xdr:col>
                    <xdr:colOff>2999014</xdr:colOff>
                    <xdr:row>10</xdr:row>
                    <xdr:rowOff>0</xdr:rowOff>
                  </to>
                </anchor>
              </controlPr>
            </control>
          </mc:Choice>
        </mc:AlternateContent>
        <mc:AlternateContent xmlns:mc="http://schemas.openxmlformats.org/markup-compatibility/2006">
          <mc:Choice Requires="x14">
            <control shapeId="103437" r:id="rId12" name="Scroll Bar 13">
              <controlPr defaultSize="0" autoPict="0">
                <anchor moveWithCells="1">
                  <from>
                    <xdr:col>3</xdr:col>
                    <xdr:colOff>0</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103443" r:id="rId13" name="Check Box 19">
              <controlPr defaultSize="0" autoFill="0" autoLine="0" autoPict="0">
                <anchor moveWithCells="1">
                  <from>
                    <xdr:col>1</xdr:col>
                    <xdr:colOff>136071</xdr:colOff>
                    <xdr:row>6</xdr:row>
                    <xdr:rowOff>217714</xdr:rowOff>
                  </from>
                  <to>
                    <xdr:col>1</xdr:col>
                    <xdr:colOff>440871</xdr:colOff>
                    <xdr:row>7</xdr:row>
                    <xdr:rowOff>212271</xdr:rowOff>
                  </to>
                </anchor>
              </controlPr>
            </control>
          </mc:Choice>
        </mc:AlternateContent>
        <mc:AlternateContent xmlns:mc="http://schemas.openxmlformats.org/markup-compatibility/2006">
          <mc:Choice Requires="x14">
            <control shapeId="103444" r:id="rId14" name="Check Box 20">
              <controlPr defaultSize="0" autoFill="0" autoLine="0" autoPict="0">
                <anchor moveWithCells="1">
                  <from>
                    <xdr:col>1</xdr:col>
                    <xdr:colOff>136071</xdr:colOff>
                    <xdr:row>9</xdr:row>
                    <xdr:rowOff>0</xdr:rowOff>
                  </from>
                  <to>
                    <xdr:col>1</xdr:col>
                    <xdr:colOff>440871</xdr:colOff>
                    <xdr:row>10</xdr:row>
                    <xdr:rowOff>0</xdr:rowOff>
                  </to>
                </anchor>
              </controlPr>
            </control>
          </mc:Choice>
        </mc:AlternateContent>
        <mc:AlternateContent xmlns:mc="http://schemas.openxmlformats.org/markup-compatibility/2006">
          <mc:Choice Requires="x14">
            <control shapeId="103445" r:id="rId15" name="Check Box 21">
              <controlPr defaultSize="0" autoFill="0" autoLine="0" autoPict="0">
                <anchor moveWithCells="1">
                  <from>
                    <xdr:col>1</xdr:col>
                    <xdr:colOff>136071</xdr:colOff>
                    <xdr:row>8</xdr:row>
                    <xdr:rowOff>0</xdr:rowOff>
                  </from>
                  <to>
                    <xdr:col>1</xdr:col>
                    <xdr:colOff>440871</xdr:colOff>
                    <xdr:row>9</xdr:row>
                    <xdr:rowOff>0</xdr:rowOff>
                  </to>
                </anchor>
              </controlPr>
            </control>
          </mc:Choice>
        </mc:AlternateContent>
        <mc:AlternateContent xmlns:mc="http://schemas.openxmlformats.org/markup-compatibility/2006">
          <mc:Choice Requires="x14">
            <control shapeId="103446" r:id="rId16" name="Check Box 22">
              <controlPr defaultSize="0" autoFill="0" autoLine="0" autoPict="0">
                <anchor moveWithCells="1">
                  <from>
                    <xdr:col>1</xdr:col>
                    <xdr:colOff>136071</xdr:colOff>
                    <xdr:row>5</xdr:row>
                    <xdr:rowOff>315686</xdr:rowOff>
                  </from>
                  <to>
                    <xdr:col>1</xdr:col>
                    <xdr:colOff>440871</xdr:colOff>
                    <xdr:row>6</xdr:row>
                    <xdr:rowOff>212271</xdr:rowOff>
                  </to>
                </anchor>
              </controlPr>
            </control>
          </mc:Choice>
        </mc:AlternateContent>
        <mc:AlternateContent xmlns:mc="http://schemas.openxmlformats.org/markup-compatibility/2006">
          <mc:Choice Requires="x14">
            <control shapeId="103447" r:id="rId17" name="Check Box 23">
              <controlPr defaultSize="0" autoFill="0" autoLine="0" autoPict="0">
                <anchor moveWithCells="1">
                  <from>
                    <xdr:col>1</xdr:col>
                    <xdr:colOff>136071</xdr:colOff>
                    <xdr:row>4</xdr:row>
                    <xdr:rowOff>201386</xdr:rowOff>
                  </from>
                  <to>
                    <xdr:col>1</xdr:col>
                    <xdr:colOff>440871</xdr:colOff>
                    <xdr:row>5</xdr:row>
                    <xdr:rowOff>212271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pageSetUpPr autoPageBreaks="0"/>
  </sheetPr>
  <dimension ref="A1:L393"/>
  <sheetViews>
    <sheetView showGridLines="0" showRowColHeaders="0" workbookViewId="0">
      <pane ySplit="11" topLeftCell="A63" activePane="bottomLeft" state="frozenSplit"/>
      <selection pane="bottomLeft" activeCell="E2" sqref="E2"/>
    </sheetView>
  </sheetViews>
  <sheetFormatPr defaultColWidth="5.7265625" defaultRowHeight="0" customHeight="1" zeroHeight="1" x14ac:dyDescent="0.25"/>
  <cols>
    <col min="1" max="1" width="5.7265625" style="15" customWidth="1"/>
    <col min="2" max="2" width="61" style="1" customWidth="1"/>
    <col min="3" max="3" width="51" style="1" customWidth="1"/>
    <col min="4" max="16384" width="5.7265625" style="1"/>
  </cols>
  <sheetData>
    <row r="1" spans="1:12" ht="16" customHeight="1" thickBot="1" x14ac:dyDescent="0.3">
      <c r="A1" s="18"/>
      <c r="E1" s="64"/>
      <c r="F1" s="65"/>
      <c r="G1" s="65"/>
      <c r="H1" s="66"/>
    </row>
    <row r="2" spans="1:12" ht="30" customHeight="1" thickBot="1" x14ac:dyDescent="0.3">
      <c r="B2" s="60" t="s">
        <v>0</v>
      </c>
      <c r="C2" s="3"/>
      <c r="E2" s="55" t="s">
        <v>185</v>
      </c>
      <c r="F2" s="56" t="s">
        <v>205</v>
      </c>
      <c r="G2" s="58" t="s">
        <v>187</v>
      </c>
      <c r="H2" s="57" t="s">
        <v>188</v>
      </c>
      <c r="K2" s="4"/>
      <c r="L2" s="5"/>
    </row>
    <row r="3" spans="1:12" ht="16" customHeight="1" x14ac:dyDescent="0.25">
      <c r="E3" s="50"/>
      <c r="F3" s="50"/>
      <c r="G3" s="50"/>
      <c r="H3" s="50"/>
    </row>
    <row r="4" spans="1:12" ht="16" customHeight="1" x14ac:dyDescent="0.25">
      <c r="B4" s="71" t="s">
        <v>209</v>
      </c>
      <c r="E4" s="10"/>
      <c r="F4" s="10"/>
      <c r="G4" s="10"/>
      <c r="H4" s="10"/>
    </row>
    <row r="5" spans="1:12" ht="16" customHeight="1" x14ac:dyDescent="0.25">
      <c r="B5" s="109" t="s">
        <v>249</v>
      </c>
      <c r="C5" s="109"/>
      <c r="E5" s="10"/>
      <c r="F5" s="10"/>
      <c r="G5" s="10"/>
      <c r="H5" s="10"/>
    </row>
    <row r="6" spans="1:12" ht="16" customHeight="1" x14ac:dyDescent="0.25">
      <c r="B6" s="109"/>
      <c r="C6" s="109"/>
      <c r="E6" s="10"/>
      <c r="F6" s="10"/>
      <c r="G6" s="10"/>
      <c r="H6" s="10"/>
    </row>
    <row r="7" spans="1:12" ht="22.5" customHeight="1" x14ac:dyDescent="0.25">
      <c r="B7" s="109"/>
      <c r="C7" s="109"/>
      <c r="E7" s="10"/>
      <c r="F7" s="10"/>
      <c r="G7" s="10"/>
      <c r="H7" s="10"/>
    </row>
    <row r="8" spans="1:12" ht="16" customHeight="1" x14ac:dyDescent="0.25">
      <c r="E8" s="10"/>
      <c r="F8" s="10"/>
      <c r="G8" s="10"/>
      <c r="H8" s="10"/>
    </row>
    <row r="9" spans="1:12" ht="16" customHeight="1" x14ac:dyDescent="0.25">
      <c r="B9" s="71" t="s">
        <v>210</v>
      </c>
      <c r="E9" s="10"/>
      <c r="F9" s="10"/>
      <c r="G9" s="10"/>
      <c r="H9" s="10"/>
    </row>
    <row r="10" spans="1:12" ht="21.75" customHeight="1" x14ac:dyDescent="0.25">
      <c r="B10" s="108" t="s">
        <v>257</v>
      </c>
      <c r="C10" s="108"/>
      <c r="E10" s="10"/>
      <c r="F10" s="10"/>
      <c r="G10" s="10"/>
      <c r="H10" s="10"/>
    </row>
    <row r="11" spans="1:12" ht="15.75" customHeight="1" x14ac:dyDescent="0.25">
      <c r="B11" s="14" t="s">
        <v>215</v>
      </c>
      <c r="C11" s="14" t="s">
        <v>47</v>
      </c>
      <c r="E11" s="10"/>
      <c r="F11" s="10"/>
      <c r="G11" s="10"/>
      <c r="H11" s="10"/>
    </row>
    <row r="12" spans="1:12" ht="12.45" hidden="1" x14ac:dyDescent="0.25">
      <c r="A12" s="16">
        <v>1</v>
      </c>
      <c r="B12" s="11" t="s">
        <v>191</v>
      </c>
      <c r="C12" s="12">
        <v>0</v>
      </c>
      <c r="E12" s="10"/>
      <c r="F12" s="10"/>
      <c r="G12" s="10"/>
      <c r="H12" s="10"/>
    </row>
    <row r="13" spans="1:12" ht="16" customHeight="1" x14ac:dyDescent="0.25">
      <c r="A13" s="16">
        <v>2</v>
      </c>
      <c r="B13" s="11" t="s">
        <v>216</v>
      </c>
      <c r="C13" s="12">
        <v>72</v>
      </c>
      <c r="E13" s="10"/>
      <c r="F13" s="10"/>
      <c r="G13" s="10"/>
      <c r="H13" s="10"/>
    </row>
    <row r="14" spans="1:12" ht="16" customHeight="1" x14ac:dyDescent="0.25">
      <c r="A14" s="16">
        <v>3</v>
      </c>
      <c r="B14" s="11" t="s">
        <v>217</v>
      </c>
      <c r="C14" s="12">
        <v>70</v>
      </c>
      <c r="E14" s="10"/>
      <c r="F14" s="10"/>
      <c r="G14" s="10"/>
      <c r="H14" s="10"/>
    </row>
    <row r="15" spans="1:12" ht="16" customHeight="1" x14ac:dyDescent="0.25">
      <c r="A15" s="16">
        <v>4</v>
      </c>
      <c r="B15" s="11" t="s">
        <v>218</v>
      </c>
      <c r="C15" s="12">
        <v>90</v>
      </c>
      <c r="E15" s="10"/>
      <c r="F15" s="10"/>
      <c r="G15" s="10"/>
      <c r="H15" s="10"/>
    </row>
    <row r="16" spans="1:12" ht="16" customHeight="1" x14ac:dyDescent="0.25">
      <c r="A16" s="16">
        <v>5</v>
      </c>
      <c r="B16" s="11" t="s">
        <v>158</v>
      </c>
      <c r="C16" s="12">
        <v>97</v>
      </c>
      <c r="E16" s="10"/>
      <c r="F16" s="10"/>
      <c r="G16" s="10"/>
      <c r="H16" s="10"/>
    </row>
    <row r="17" spans="1:8" ht="16" customHeight="1" x14ac:dyDescent="0.25">
      <c r="A17" s="16">
        <v>6</v>
      </c>
      <c r="B17" s="11" t="s">
        <v>159</v>
      </c>
      <c r="C17" s="12">
        <v>70</v>
      </c>
      <c r="E17" s="10"/>
      <c r="F17" s="10"/>
      <c r="G17" s="10"/>
      <c r="H17" s="10"/>
    </row>
    <row r="18" spans="1:8" ht="16" customHeight="1" x14ac:dyDescent="0.25">
      <c r="A18" s="16">
        <v>7</v>
      </c>
      <c r="B18" s="11" t="s">
        <v>219</v>
      </c>
      <c r="C18" s="12">
        <v>70</v>
      </c>
      <c r="E18" s="10"/>
      <c r="F18" s="10"/>
      <c r="G18" s="10"/>
      <c r="H18" s="10"/>
    </row>
    <row r="19" spans="1:8" ht="16" customHeight="1" x14ac:dyDescent="0.25">
      <c r="A19" s="16">
        <v>8</v>
      </c>
      <c r="B19" s="11" t="s">
        <v>220</v>
      </c>
      <c r="C19" s="12">
        <v>105</v>
      </c>
      <c r="E19" s="10"/>
      <c r="F19" s="10"/>
      <c r="G19" s="10"/>
      <c r="H19" s="10"/>
    </row>
    <row r="20" spans="1:8" ht="16" customHeight="1" x14ac:dyDescent="0.25">
      <c r="A20" s="16">
        <v>9</v>
      </c>
      <c r="B20" s="11" t="s">
        <v>160</v>
      </c>
      <c r="C20" s="12">
        <v>105</v>
      </c>
      <c r="E20" s="10"/>
      <c r="F20" s="10"/>
      <c r="G20" s="10"/>
      <c r="H20" s="10"/>
    </row>
    <row r="21" spans="1:8" ht="16" customHeight="1" x14ac:dyDescent="0.25">
      <c r="A21" s="16">
        <v>10</v>
      </c>
      <c r="B21" s="11" t="s">
        <v>258</v>
      </c>
      <c r="C21" s="12">
        <v>85</v>
      </c>
      <c r="E21" s="10"/>
      <c r="F21" s="10"/>
      <c r="G21" s="10"/>
      <c r="H21" s="10"/>
    </row>
    <row r="22" spans="1:8" ht="16" customHeight="1" x14ac:dyDescent="0.25">
      <c r="A22" s="16">
        <v>11</v>
      </c>
      <c r="B22" s="11" t="s">
        <v>221</v>
      </c>
      <c r="C22" s="12">
        <v>75</v>
      </c>
      <c r="E22" s="10"/>
      <c r="F22" s="10"/>
      <c r="G22" s="10"/>
      <c r="H22" s="10"/>
    </row>
    <row r="23" spans="1:8" ht="16" customHeight="1" x14ac:dyDescent="0.25">
      <c r="A23" s="16">
        <v>12</v>
      </c>
      <c r="B23" s="11" t="s">
        <v>222</v>
      </c>
      <c r="C23" s="12">
        <v>66</v>
      </c>
      <c r="E23" s="10"/>
      <c r="F23" s="10"/>
      <c r="G23" s="10"/>
      <c r="H23" s="10"/>
    </row>
    <row r="24" spans="1:8" ht="16" customHeight="1" x14ac:dyDescent="0.25">
      <c r="A24" s="16">
        <v>13</v>
      </c>
      <c r="B24" s="11" t="s">
        <v>161</v>
      </c>
      <c r="C24" s="12">
        <v>86</v>
      </c>
      <c r="E24" s="10"/>
      <c r="F24" s="10"/>
      <c r="G24" s="10"/>
      <c r="H24" s="10"/>
    </row>
    <row r="25" spans="1:8" ht="16" customHeight="1" x14ac:dyDescent="0.25">
      <c r="A25" s="16">
        <v>14</v>
      </c>
      <c r="B25" s="11" t="s">
        <v>162</v>
      </c>
      <c r="C25" s="12">
        <v>95</v>
      </c>
      <c r="E25" s="10"/>
      <c r="F25" s="10"/>
      <c r="G25" s="10"/>
      <c r="H25" s="10"/>
    </row>
    <row r="26" spans="1:8" ht="16" customHeight="1" x14ac:dyDescent="0.25">
      <c r="A26" s="16">
        <v>15</v>
      </c>
      <c r="B26" s="11" t="s">
        <v>163</v>
      </c>
      <c r="C26" s="12">
        <v>65</v>
      </c>
      <c r="E26" s="10"/>
      <c r="F26" s="10"/>
      <c r="G26" s="10"/>
      <c r="H26" s="10"/>
    </row>
    <row r="27" spans="1:8" ht="16" customHeight="1" x14ac:dyDescent="0.25">
      <c r="A27" s="16">
        <v>16</v>
      </c>
      <c r="B27" s="11" t="s">
        <v>164</v>
      </c>
      <c r="C27" s="12">
        <v>86</v>
      </c>
      <c r="E27" s="10"/>
      <c r="F27" s="10"/>
      <c r="G27" s="10"/>
      <c r="H27" s="10"/>
    </row>
    <row r="28" spans="1:8" ht="16" customHeight="1" x14ac:dyDescent="0.25">
      <c r="A28" s="16">
        <v>17</v>
      </c>
      <c r="B28" s="11" t="s">
        <v>165</v>
      </c>
      <c r="C28" s="12">
        <v>89</v>
      </c>
      <c r="E28" s="10"/>
      <c r="F28" s="10"/>
      <c r="G28" s="10"/>
      <c r="H28" s="10"/>
    </row>
    <row r="29" spans="1:8" ht="16" customHeight="1" x14ac:dyDescent="0.25">
      <c r="A29" s="16">
        <v>18</v>
      </c>
      <c r="B29" s="11" t="s">
        <v>166</v>
      </c>
      <c r="C29" s="12">
        <v>79</v>
      </c>
      <c r="E29" s="10"/>
      <c r="F29" s="10"/>
      <c r="G29" s="10"/>
      <c r="H29" s="10"/>
    </row>
    <row r="30" spans="1:8" ht="16" customHeight="1" x14ac:dyDescent="0.25">
      <c r="A30" s="16">
        <v>19</v>
      </c>
      <c r="B30" s="11" t="s">
        <v>167</v>
      </c>
      <c r="C30" s="12">
        <v>83</v>
      </c>
      <c r="E30" s="10"/>
      <c r="F30" s="10"/>
      <c r="G30" s="10"/>
      <c r="H30" s="10"/>
    </row>
    <row r="31" spans="1:8" ht="16" customHeight="1" x14ac:dyDescent="0.25">
      <c r="A31" s="16">
        <v>20</v>
      </c>
      <c r="B31" s="11" t="s">
        <v>223</v>
      </c>
      <c r="C31" s="12">
        <v>76</v>
      </c>
      <c r="E31" s="10"/>
      <c r="F31" s="10"/>
      <c r="G31" s="10"/>
      <c r="H31" s="10"/>
    </row>
    <row r="32" spans="1:8" ht="16" customHeight="1" x14ac:dyDescent="0.25">
      <c r="A32" s="16">
        <v>21</v>
      </c>
      <c r="B32" s="13" t="s">
        <v>168</v>
      </c>
      <c r="C32" s="12">
        <v>70</v>
      </c>
      <c r="E32" s="10"/>
      <c r="F32" s="10"/>
      <c r="G32" s="10"/>
      <c r="H32" s="10"/>
    </row>
    <row r="33" spans="1:8" ht="16" customHeight="1" x14ac:dyDescent="0.25">
      <c r="A33" s="16">
        <v>22</v>
      </c>
      <c r="B33" s="13" t="s">
        <v>169</v>
      </c>
      <c r="C33" s="12">
        <v>91</v>
      </c>
      <c r="E33" s="10"/>
      <c r="F33" s="10"/>
      <c r="G33" s="10"/>
      <c r="H33" s="10"/>
    </row>
    <row r="34" spans="1:8" ht="16" customHeight="1" x14ac:dyDescent="0.25">
      <c r="A34" s="16">
        <v>23</v>
      </c>
      <c r="B34" s="13" t="s">
        <v>170</v>
      </c>
      <c r="C34" s="12">
        <v>105</v>
      </c>
      <c r="E34" s="10"/>
      <c r="F34" s="10"/>
      <c r="G34" s="10"/>
      <c r="H34" s="10"/>
    </row>
    <row r="35" spans="1:8" ht="16" customHeight="1" x14ac:dyDescent="0.25">
      <c r="A35" s="16">
        <v>24</v>
      </c>
      <c r="B35" s="11" t="s">
        <v>171</v>
      </c>
      <c r="C35" s="12">
        <v>50</v>
      </c>
      <c r="E35" s="10"/>
      <c r="F35" s="10"/>
      <c r="G35" s="10"/>
      <c r="H35" s="10"/>
    </row>
    <row r="36" spans="1:8" ht="16" customHeight="1" x14ac:dyDescent="0.25">
      <c r="A36" s="16">
        <v>25</v>
      </c>
      <c r="B36" s="11" t="s">
        <v>44</v>
      </c>
      <c r="C36" s="12">
        <v>50</v>
      </c>
      <c r="E36" s="10"/>
      <c r="F36" s="10"/>
      <c r="G36" s="10"/>
      <c r="H36" s="10"/>
    </row>
    <row r="37" spans="1:8" ht="16" customHeight="1" x14ac:dyDescent="0.25">
      <c r="A37" s="16">
        <v>26</v>
      </c>
      <c r="B37" s="11" t="s">
        <v>224</v>
      </c>
      <c r="C37" s="12">
        <v>59</v>
      </c>
      <c r="E37" s="10"/>
      <c r="F37" s="10"/>
      <c r="G37" s="10"/>
      <c r="H37" s="10"/>
    </row>
    <row r="38" spans="1:8" ht="16" customHeight="1" x14ac:dyDescent="0.25">
      <c r="A38" s="16">
        <v>27</v>
      </c>
      <c r="B38" s="11" t="s">
        <v>172</v>
      </c>
      <c r="C38" s="12">
        <v>61</v>
      </c>
      <c r="E38" s="10"/>
      <c r="F38" s="10"/>
      <c r="G38" s="10"/>
      <c r="H38" s="10"/>
    </row>
    <row r="39" spans="1:8" ht="16" customHeight="1" x14ac:dyDescent="0.25">
      <c r="A39" s="16">
        <v>28</v>
      </c>
      <c r="B39" s="11" t="s">
        <v>225</v>
      </c>
      <c r="C39" s="12">
        <v>85</v>
      </c>
      <c r="E39" s="10"/>
      <c r="F39" s="10"/>
      <c r="G39" s="10"/>
      <c r="H39" s="10"/>
    </row>
    <row r="40" spans="1:8" ht="16" customHeight="1" x14ac:dyDescent="0.25">
      <c r="A40" s="16">
        <v>29</v>
      </c>
      <c r="B40" s="11" t="s">
        <v>173</v>
      </c>
      <c r="C40" s="12">
        <v>94</v>
      </c>
      <c r="E40" s="10"/>
      <c r="F40" s="10"/>
      <c r="G40" s="10"/>
      <c r="H40" s="10"/>
    </row>
    <row r="41" spans="1:8" ht="16" customHeight="1" x14ac:dyDescent="0.25">
      <c r="A41" s="16">
        <v>30</v>
      </c>
      <c r="B41" s="11" t="s">
        <v>174</v>
      </c>
      <c r="C41" s="12">
        <v>70</v>
      </c>
      <c r="E41" s="10"/>
      <c r="F41" s="10"/>
      <c r="G41" s="10"/>
      <c r="H41" s="10"/>
    </row>
    <row r="42" spans="1:8" ht="16" customHeight="1" x14ac:dyDescent="0.25">
      <c r="A42" s="16">
        <v>31</v>
      </c>
      <c r="B42" s="11" t="s">
        <v>226</v>
      </c>
      <c r="C42" s="12">
        <v>58</v>
      </c>
      <c r="E42" s="10"/>
      <c r="F42" s="10"/>
      <c r="G42" s="10"/>
      <c r="H42" s="10"/>
    </row>
    <row r="43" spans="1:8" ht="16" customHeight="1" x14ac:dyDescent="0.25">
      <c r="A43" s="16">
        <v>32</v>
      </c>
      <c r="B43" s="11" t="s">
        <v>227</v>
      </c>
      <c r="C43" s="12">
        <v>80</v>
      </c>
      <c r="E43" s="10"/>
      <c r="F43" s="10"/>
      <c r="G43" s="10"/>
      <c r="H43" s="10"/>
    </row>
    <row r="44" spans="1:8" ht="16" customHeight="1" x14ac:dyDescent="0.25">
      <c r="A44" s="16">
        <v>33</v>
      </c>
      <c r="B44" s="11" t="s">
        <v>175</v>
      </c>
      <c r="C44" s="12">
        <v>58</v>
      </c>
      <c r="E44" s="10"/>
      <c r="F44" s="10"/>
      <c r="G44" s="10"/>
      <c r="H44" s="10"/>
    </row>
    <row r="45" spans="1:8" ht="16" customHeight="1" x14ac:dyDescent="0.25">
      <c r="A45" s="16">
        <v>34</v>
      </c>
      <c r="B45" s="11" t="s">
        <v>176</v>
      </c>
      <c r="C45" s="12">
        <v>58</v>
      </c>
      <c r="E45" s="10"/>
      <c r="F45" s="10"/>
      <c r="G45" s="10"/>
      <c r="H45" s="10"/>
    </row>
    <row r="46" spans="1:8" ht="16" customHeight="1" x14ac:dyDescent="0.25">
      <c r="A46" s="16">
        <v>35</v>
      </c>
      <c r="B46" s="11" t="s">
        <v>228</v>
      </c>
      <c r="C46" s="12">
        <v>100</v>
      </c>
      <c r="E46" s="10"/>
      <c r="F46" s="10"/>
      <c r="G46" s="10"/>
      <c r="H46" s="10"/>
    </row>
    <row r="47" spans="1:8" ht="16" customHeight="1" x14ac:dyDescent="0.25">
      <c r="A47" s="16">
        <v>36</v>
      </c>
      <c r="B47" s="11" t="s">
        <v>177</v>
      </c>
      <c r="C47" s="12">
        <v>87</v>
      </c>
      <c r="E47" s="10"/>
      <c r="F47" s="10"/>
      <c r="G47" s="10"/>
      <c r="H47" s="10"/>
    </row>
    <row r="48" spans="1:8" ht="16" customHeight="1" x14ac:dyDescent="0.25">
      <c r="A48" s="16">
        <v>37</v>
      </c>
      <c r="B48" s="11" t="s">
        <v>178</v>
      </c>
      <c r="C48" s="12">
        <v>86</v>
      </c>
      <c r="E48" s="10"/>
      <c r="F48" s="10"/>
      <c r="G48" s="10"/>
      <c r="H48" s="10"/>
    </row>
    <row r="49" spans="1:8" ht="16" customHeight="1" x14ac:dyDescent="0.25">
      <c r="A49" s="16">
        <v>38</v>
      </c>
      <c r="B49" s="11" t="s">
        <v>179</v>
      </c>
      <c r="C49" s="12">
        <v>73</v>
      </c>
      <c r="E49" s="10"/>
      <c r="F49" s="10"/>
      <c r="G49" s="10"/>
      <c r="H49" s="10"/>
    </row>
    <row r="50" spans="1:8" ht="16" customHeight="1" x14ac:dyDescent="0.25">
      <c r="A50" s="16">
        <v>39</v>
      </c>
      <c r="B50" s="11" t="s">
        <v>229</v>
      </c>
      <c r="C50" s="12">
        <v>82</v>
      </c>
      <c r="E50" s="10"/>
      <c r="F50" s="10"/>
      <c r="G50" s="10"/>
      <c r="H50" s="10"/>
    </row>
    <row r="51" spans="1:8" ht="16" customHeight="1" x14ac:dyDescent="0.25">
      <c r="A51" s="16">
        <v>40</v>
      </c>
      <c r="B51" s="11" t="s">
        <v>230</v>
      </c>
      <c r="C51" s="12">
        <v>83</v>
      </c>
      <c r="E51" s="10"/>
      <c r="F51" s="10"/>
      <c r="G51" s="10"/>
      <c r="H51" s="10"/>
    </row>
    <row r="52" spans="1:8" ht="16" customHeight="1" x14ac:dyDescent="0.25">
      <c r="A52" s="16">
        <v>41</v>
      </c>
      <c r="B52" s="11" t="s">
        <v>231</v>
      </c>
      <c r="C52" s="12">
        <v>60</v>
      </c>
      <c r="E52" s="10"/>
      <c r="F52" s="10"/>
      <c r="G52" s="10"/>
      <c r="H52" s="10"/>
    </row>
    <row r="53" spans="1:8" ht="16" customHeight="1" x14ac:dyDescent="0.25">
      <c r="A53" s="16">
        <v>42</v>
      </c>
      <c r="B53" s="11" t="s">
        <v>180</v>
      </c>
      <c r="C53" s="12">
        <v>75</v>
      </c>
      <c r="E53" s="10"/>
      <c r="F53" s="10"/>
      <c r="G53" s="10"/>
      <c r="H53" s="10"/>
    </row>
    <row r="54" spans="1:8" ht="16" customHeight="1" x14ac:dyDescent="0.25">
      <c r="A54" s="16">
        <v>43</v>
      </c>
      <c r="B54" s="11" t="s">
        <v>232</v>
      </c>
      <c r="C54" s="12">
        <v>105</v>
      </c>
      <c r="E54" s="10"/>
      <c r="F54" s="10"/>
      <c r="G54" s="10"/>
      <c r="H54" s="10"/>
    </row>
    <row r="55" spans="1:8" ht="16" customHeight="1" x14ac:dyDescent="0.25">
      <c r="A55" s="16">
        <v>44</v>
      </c>
      <c r="B55" s="11" t="s">
        <v>181</v>
      </c>
      <c r="C55" s="12">
        <v>105</v>
      </c>
      <c r="E55" s="10"/>
      <c r="F55" s="10"/>
      <c r="G55" s="10"/>
      <c r="H55" s="10"/>
    </row>
    <row r="56" spans="1:8" ht="16" customHeight="1" x14ac:dyDescent="0.25">
      <c r="A56" s="16">
        <v>45</v>
      </c>
      <c r="B56" s="11" t="s">
        <v>182</v>
      </c>
      <c r="C56" s="12">
        <v>75</v>
      </c>
      <c r="E56" s="10"/>
      <c r="F56" s="10"/>
      <c r="G56" s="10"/>
      <c r="H56" s="10"/>
    </row>
    <row r="57" spans="1:8" ht="16" customHeight="1" x14ac:dyDescent="0.25">
      <c r="A57" s="16">
        <v>46</v>
      </c>
      <c r="B57" s="11" t="s">
        <v>233</v>
      </c>
      <c r="C57" s="12">
        <v>73</v>
      </c>
      <c r="E57" s="10"/>
      <c r="F57" s="10"/>
      <c r="G57" s="10"/>
      <c r="H57" s="10"/>
    </row>
    <row r="58" spans="1:8" ht="16" customHeight="1" x14ac:dyDescent="0.25">
      <c r="A58" s="16">
        <v>47</v>
      </c>
      <c r="B58" s="11" t="s">
        <v>183</v>
      </c>
      <c r="C58" s="12">
        <v>63</v>
      </c>
      <c r="E58" s="10"/>
      <c r="F58" s="10"/>
      <c r="G58" s="10"/>
      <c r="H58" s="10"/>
    </row>
    <row r="59" spans="1:8" ht="16" customHeight="1" x14ac:dyDescent="0.25">
      <c r="A59" s="16">
        <v>48</v>
      </c>
      <c r="B59" s="11" t="s">
        <v>146</v>
      </c>
      <c r="C59" s="12">
        <v>85</v>
      </c>
      <c r="E59" s="10"/>
      <c r="F59" s="10"/>
      <c r="G59" s="10"/>
      <c r="H59" s="10"/>
    </row>
    <row r="60" spans="1:8" ht="16" customHeight="1" x14ac:dyDescent="0.25">
      <c r="A60" s="16">
        <v>49</v>
      </c>
      <c r="B60" s="11" t="s">
        <v>147</v>
      </c>
      <c r="C60" s="12">
        <v>105</v>
      </c>
      <c r="E60" s="10"/>
      <c r="F60" s="10"/>
      <c r="G60" s="10"/>
      <c r="H60" s="10"/>
    </row>
    <row r="61" spans="1:8" ht="16" customHeight="1" x14ac:dyDescent="0.25">
      <c r="A61" s="16">
        <v>50</v>
      </c>
      <c r="B61" s="11" t="s">
        <v>184</v>
      </c>
      <c r="C61" s="12">
        <v>85</v>
      </c>
      <c r="E61" s="10"/>
      <c r="F61" s="10"/>
      <c r="G61" s="10"/>
      <c r="H61" s="10"/>
    </row>
    <row r="62" spans="1:8" ht="16" customHeight="1" x14ac:dyDescent="0.25">
      <c r="A62" s="16">
        <v>51</v>
      </c>
      <c r="B62" s="11" t="s">
        <v>1</v>
      </c>
      <c r="C62" s="12">
        <v>86</v>
      </c>
      <c r="E62" s="10"/>
      <c r="F62" s="10"/>
      <c r="G62" s="10"/>
      <c r="H62" s="10"/>
    </row>
    <row r="63" spans="1:8" ht="16" customHeight="1" x14ac:dyDescent="0.25">
      <c r="A63" s="16">
        <v>52</v>
      </c>
      <c r="B63" s="11" t="s">
        <v>2</v>
      </c>
      <c r="C63" s="12">
        <v>60</v>
      </c>
      <c r="E63" s="10"/>
      <c r="F63" s="10"/>
      <c r="G63" s="10"/>
      <c r="H63" s="10"/>
    </row>
    <row r="64" spans="1:8" ht="16" customHeight="1" x14ac:dyDescent="0.25">
      <c r="A64" s="16">
        <v>53</v>
      </c>
      <c r="B64" s="11" t="s">
        <v>142</v>
      </c>
      <c r="C64" s="12">
        <v>93</v>
      </c>
      <c r="E64" s="10"/>
      <c r="F64" s="10"/>
      <c r="G64" s="10"/>
      <c r="H64" s="10"/>
    </row>
    <row r="65" spans="1:8" ht="16" customHeight="1" x14ac:dyDescent="0.25">
      <c r="A65" s="16">
        <v>54</v>
      </c>
      <c r="B65" s="11" t="s">
        <v>3</v>
      </c>
      <c r="C65" s="12">
        <v>75</v>
      </c>
      <c r="E65" s="10"/>
      <c r="F65" s="10"/>
      <c r="G65" s="10"/>
      <c r="H65" s="10"/>
    </row>
    <row r="66" spans="1:8" ht="16" customHeight="1" x14ac:dyDescent="0.25">
      <c r="A66" s="16">
        <v>55</v>
      </c>
      <c r="B66" s="11" t="s">
        <v>4</v>
      </c>
      <c r="C66" s="12">
        <v>75</v>
      </c>
      <c r="E66" s="10"/>
      <c r="F66" s="10"/>
      <c r="G66" s="10"/>
      <c r="H66" s="10"/>
    </row>
    <row r="67" spans="1:8" ht="16" customHeight="1" x14ac:dyDescent="0.25">
      <c r="A67" s="16">
        <v>56</v>
      </c>
      <c r="B67" s="11" t="s">
        <v>5</v>
      </c>
      <c r="C67" s="12">
        <v>73</v>
      </c>
      <c r="E67" s="10"/>
      <c r="F67" s="10"/>
      <c r="G67" s="10"/>
      <c r="H67" s="10"/>
    </row>
    <row r="68" spans="1:8" ht="16" customHeight="1" x14ac:dyDescent="0.25">
      <c r="A68" s="16">
        <v>57</v>
      </c>
      <c r="B68" s="11" t="s">
        <v>6</v>
      </c>
      <c r="C68" s="12">
        <v>78</v>
      </c>
      <c r="E68" s="10"/>
      <c r="F68" s="10"/>
      <c r="G68" s="10"/>
      <c r="H68" s="10"/>
    </row>
    <row r="69" spans="1:8" ht="16" customHeight="1" x14ac:dyDescent="0.25">
      <c r="A69" s="16">
        <v>58</v>
      </c>
      <c r="B69" s="11" t="s">
        <v>7</v>
      </c>
      <c r="C69" s="12">
        <v>73</v>
      </c>
      <c r="E69" s="10"/>
      <c r="F69" s="10"/>
      <c r="G69" s="10"/>
      <c r="H69" s="10"/>
    </row>
    <row r="70" spans="1:8" ht="16" customHeight="1" x14ac:dyDescent="0.25">
      <c r="A70" s="16">
        <v>59</v>
      </c>
      <c r="B70" s="11" t="s">
        <v>48</v>
      </c>
      <c r="C70" s="12">
        <v>71</v>
      </c>
      <c r="E70" s="10"/>
      <c r="F70" s="10"/>
      <c r="G70" s="10"/>
      <c r="H70" s="10"/>
    </row>
    <row r="71" spans="1:8" ht="16" customHeight="1" x14ac:dyDescent="0.25">
      <c r="A71" s="16">
        <v>60</v>
      </c>
      <c r="B71" s="11" t="s">
        <v>8</v>
      </c>
      <c r="C71" s="12">
        <v>80</v>
      </c>
      <c r="E71" s="10"/>
      <c r="F71" s="10"/>
      <c r="G71" s="10"/>
      <c r="H71" s="10"/>
    </row>
    <row r="72" spans="1:8" ht="16" customHeight="1" x14ac:dyDescent="0.25">
      <c r="A72" s="16">
        <v>61</v>
      </c>
      <c r="B72" s="11" t="s">
        <v>9</v>
      </c>
      <c r="C72" s="12">
        <v>74</v>
      </c>
      <c r="E72" s="10"/>
      <c r="F72" s="10"/>
      <c r="G72" s="10"/>
      <c r="H72" s="10"/>
    </row>
    <row r="73" spans="1:8" ht="16" customHeight="1" x14ac:dyDescent="0.25">
      <c r="A73" s="16">
        <v>62</v>
      </c>
      <c r="B73" s="11" t="s">
        <v>10</v>
      </c>
      <c r="C73" s="12">
        <v>67</v>
      </c>
      <c r="E73" s="10"/>
      <c r="F73" s="10"/>
      <c r="G73" s="10"/>
      <c r="H73" s="10"/>
    </row>
    <row r="74" spans="1:8" ht="16" customHeight="1" x14ac:dyDescent="0.25">
      <c r="A74" s="16">
        <v>63</v>
      </c>
      <c r="B74" s="11" t="s">
        <v>143</v>
      </c>
      <c r="C74" s="12">
        <v>104</v>
      </c>
      <c r="E74" s="10"/>
      <c r="F74" s="10"/>
      <c r="G74" s="10"/>
      <c r="H74" s="10"/>
    </row>
    <row r="75" spans="1:8" ht="16" customHeight="1" x14ac:dyDescent="0.25">
      <c r="A75" s="16">
        <v>64</v>
      </c>
      <c r="B75" s="11" t="s">
        <v>148</v>
      </c>
      <c r="C75" s="12">
        <v>95</v>
      </c>
      <c r="E75" s="10"/>
      <c r="F75" s="10"/>
      <c r="G75" s="10"/>
      <c r="H75" s="10"/>
    </row>
    <row r="76" spans="1:8" ht="16" customHeight="1" x14ac:dyDescent="0.25">
      <c r="A76" s="16">
        <v>65</v>
      </c>
      <c r="B76" s="11" t="s">
        <v>11</v>
      </c>
      <c r="C76" s="12">
        <v>95</v>
      </c>
      <c r="E76" s="10"/>
      <c r="F76" s="10"/>
      <c r="G76" s="10"/>
      <c r="H76" s="10"/>
    </row>
    <row r="77" spans="1:8" ht="16" customHeight="1" x14ac:dyDescent="0.25">
      <c r="A77" s="16">
        <v>66</v>
      </c>
      <c r="B77" s="11" t="s">
        <v>12</v>
      </c>
      <c r="C77" s="12">
        <v>105</v>
      </c>
      <c r="E77" s="10"/>
      <c r="F77" s="10"/>
      <c r="G77" s="10"/>
      <c r="H77" s="10"/>
    </row>
    <row r="78" spans="1:8" ht="16" customHeight="1" x14ac:dyDescent="0.25">
      <c r="A78" s="16">
        <v>67</v>
      </c>
      <c r="B78" s="11" t="s">
        <v>13</v>
      </c>
      <c r="C78" s="12">
        <v>105</v>
      </c>
      <c r="E78" s="10"/>
      <c r="F78" s="10"/>
      <c r="G78" s="10"/>
      <c r="H78" s="10"/>
    </row>
    <row r="79" spans="1:8" ht="16" customHeight="1" x14ac:dyDescent="0.25">
      <c r="A79" s="16">
        <v>68</v>
      </c>
      <c r="B79" s="11" t="s">
        <v>14</v>
      </c>
      <c r="C79" s="12">
        <v>65</v>
      </c>
      <c r="E79" s="10"/>
      <c r="F79" s="10"/>
      <c r="G79" s="10"/>
      <c r="H79" s="10"/>
    </row>
    <row r="80" spans="1:8" ht="16" customHeight="1" x14ac:dyDescent="0.25">
      <c r="A80" s="16">
        <v>69</v>
      </c>
      <c r="B80" s="11" t="s">
        <v>15</v>
      </c>
      <c r="C80" s="12">
        <v>70</v>
      </c>
      <c r="E80" s="10"/>
      <c r="F80" s="10"/>
      <c r="G80" s="10"/>
      <c r="H80" s="10"/>
    </row>
    <row r="81" spans="1:8" ht="16" customHeight="1" x14ac:dyDescent="0.25">
      <c r="A81" s="16">
        <v>70</v>
      </c>
      <c r="B81" s="11" t="s">
        <v>16</v>
      </c>
      <c r="C81" s="12">
        <v>70</v>
      </c>
      <c r="E81" s="10"/>
      <c r="F81" s="10"/>
      <c r="G81" s="10"/>
      <c r="H81" s="10"/>
    </row>
    <row r="82" spans="1:8" ht="16" customHeight="1" x14ac:dyDescent="0.25">
      <c r="A82" s="16">
        <v>71</v>
      </c>
      <c r="B82" s="11" t="s">
        <v>17</v>
      </c>
      <c r="C82" s="12">
        <v>87</v>
      </c>
      <c r="E82" s="10"/>
      <c r="F82" s="10"/>
      <c r="G82" s="10"/>
      <c r="H82" s="10"/>
    </row>
    <row r="83" spans="1:8" ht="16" customHeight="1" x14ac:dyDescent="0.25">
      <c r="A83" s="16">
        <v>72</v>
      </c>
      <c r="B83" s="11" t="s">
        <v>18</v>
      </c>
      <c r="C83" s="12">
        <v>105</v>
      </c>
      <c r="E83" s="10"/>
      <c r="F83" s="10"/>
      <c r="G83" s="10"/>
      <c r="H83" s="10"/>
    </row>
    <row r="84" spans="1:8" ht="16" customHeight="1" x14ac:dyDescent="0.25">
      <c r="A84" s="16">
        <v>73</v>
      </c>
      <c r="B84" s="11" t="s">
        <v>144</v>
      </c>
      <c r="C84" s="12">
        <v>82</v>
      </c>
      <c r="E84" s="10"/>
      <c r="F84" s="10"/>
      <c r="G84" s="10"/>
      <c r="H84" s="10"/>
    </row>
    <row r="85" spans="1:8" ht="16" customHeight="1" x14ac:dyDescent="0.25">
      <c r="A85" s="16">
        <v>74</v>
      </c>
      <c r="B85" s="11" t="s">
        <v>19</v>
      </c>
      <c r="C85" s="12">
        <v>105</v>
      </c>
      <c r="E85" s="10"/>
      <c r="F85" s="10"/>
      <c r="G85" s="10"/>
      <c r="H85" s="10"/>
    </row>
    <row r="86" spans="1:8" ht="16" customHeight="1" x14ac:dyDescent="0.25">
      <c r="A86" s="16">
        <v>75</v>
      </c>
      <c r="B86" s="11" t="s">
        <v>20</v>
      </c>
      <c r="C86" s="12">
        <v>99</v>
      </c>
      <c r="E86" s="10"/>
      <c r="F86" s="10"/>
      <c r="G86" s="10"/>
      <c r="H86" s="10"/>
    </row>
    <row r="87" spans="1:8" ht="16" customHeight="1" x14ac:dyDescent="0.25">
      <c r="A87" s="16">
        <v>76</v>
      </c>
      <c r="B87" s="11" t="s">
        <v>21</v>
      </c>
      <c r="C87" s="12">
        <v>80</v>
      </c>
      <c r="E87" s="10"/>
      <c r="F87" s="10"/>
      <c r="G87" s="10"/>
      <c r="H87" s="10"/>
    </row>
    <row r="88" spans="1:8" ht="16" customHeight="1" x14ac:dyDescent="0.25">
      <c r="A88" s="16">
        <v>77</v>
      </c>
      <c r="B88" s="11" t="s">
        <v>22</v>
      </c>
      <c r="C88" s="12">
        <v>73</v>
      </c>
      <c r="E88" s="10"/>
      <c r="F88" s="10"/>
      <c r="G88" s="10"/>
      <c r="H88" s="10"/>
    </row>
    <row r="89" spans="1:8" ht="16" customHeight="1" x14ac:dyDescent="0.25">
      <c r="A89" s="16">
        <v>78</v>
      </c>
      <c r="B89" s="11" t="s">
        <v>23</v>
      </c>
      <c r="C89" s="12">
        <v>68</v>
      </c>
      <c r="E89" s="10"/>
      <c r="F89" s="10"/>
      <c r="G89" s="10"/>
      <c r="H89" s="10"/>
    </row>
    <row r="90" spans="1:8" ht="16" customHeight="1" x14ac:dyDescent="0.25">
      <c r="A90" s="16">
        <v>79</v>
      </c>
      <c r="B90" s="11" t="s">
        <v>24</v>
      </c>
      <c r="C90" s="12">
        <v>73</v>
      </c>
      <c r="E90" s="10"/>
      <c r="F90" s="10"/>
      <c r="G90" s="10"/>
      <c r="H90" s="10"/>
    </row>
    <row r="91" spans="1:8" ht="16" customHeight="1" x14ac:dyDescent="0.25">
      <c r="A91" s="16">
        <v>80</v>
      </c>
      <c r="B91" s="11" t="s">
        <v>25</v>
      </c>
      <c r="C91" s="12">
        <v>68</v>
      </c>
      <c r="E91" s="10"/>
      <c r="F91" s="10"/>
      <c r="G91" s="10"/>
      <c r="H91" s="10"/>
    </row>
    <row r="92" spans="1:8" ht="16" customHeight="1" x14ac:dyDescent="0.25">
      <c r="A92" s="16">
        <v>81</v>
      </c>
      <c r="B92" s="11" t="s">
        <v>26</v>
      </c>
      <c r="C92" s="12">
        <v>80</v>
      </c>
      <c r="E92" s="10"/>
      <c r="F92" s="10"/>
      <c r="G92" s="10"/>
      <c r="H92" s="10"/>
    </row>
    <row r="93" spans="1:8" ht="16" customHeight="1" x14ac:dyDescent="0.25">
      <c r="A93" s="16">
        <v>82</v>
      </c>
      <c r="B93" s="11" t="s">
        <v>27</v>
      </c>
      <c r="C93" s="12">
        <v>60</v>
      </c>
      <c r="E93" s="10"/>
      <c r="F93" s="10"/>
      <c r="G93" s="10"/>
      <c r="H93" s="10"/>
    </row>
    <row r="94" spans="1:8" ht="16" customHeight="1" x14ac:dyDescent="0.25">
      <c r="A94" s="16">
        <v>83</v>
      </c>
      <c r="B94" s="11" t="s">
        <v>157</v>
      </c>
      <c r="C94" s="12">
        <v>72</v>
      </c>
      <c r="E94" s="10"/>
      <c r="F94" s="10"/>
      <c r="G94" s="10"/>
      <c r="H94" s="10"/>
    </row>
    <row r="95" spans="1:8" ht="16" customHeight="1" x14ac:dyDescent="0.25">
      <c r="A95" s="16">
        <v>84</v>
      </c>
      <c r="B95" s="11" t="s">
        <v>28</v>
      </c>
      <c r="C95" s="12">
        <v>105</v>
      </c>
      <c r="E95" s="10"/>
      <c r="F95" s="10"/>
      <c r="G95" s="10"/>
      <c r="H95" s="10"/>
    </row>
    <row r="96" spans="1:8" ht="16" customHeight="1" x14ac:dyDescent="0.25">
      <c r="A96" s="16">
        <v>85</v>
      </c>
      <c r="B96" s="11" t="s">
        <v>149</v>
      </c>
      <c r="C96" s="12">
        <v>104</v>
      </c>
      <c r="E96" s="10"/>
      <c r="F96" s="10"/>
      <c r="G96" s="10"/>
      <c r="H96" s="10"/>
    </row>
    <row r="97" spans="1:8" ht="16" customHeight="1" x14ac:dyDescent="0.25">
      <c r="A97" s="16">
        <v>86</v>
      </c>
      <c r="B97" s="11" t="s">
        <v>250</v>
      </c>
      <c r="C97" s="12">
        <v>95</v>
      </c>
      <c r="E97" s="10"/>
      <c r="F97" s="10"/>
      <c r="G97" s="10"/>
      <c r="H97" s="10"/>
    </row>
    <row r="98" spans="1:8" ht="16" customHeight="1" x14ac:dyDescent="0.25">
      <c r="A98" s="16">
        <v>87</v>
      </c>
      <c r="B98" s="11" t="s">
        <v>29</v>
      </c>
      <c r="C98" s="12">
        <v>85</v>
      </c>
      <c r="E98" s="10"/>
      <c r="F98" s="10"/>
      <c r="G98" s="10"/>
      <c r="H98" s="10"/>
    </row>
    <row r="99" spans="1:8" ht="16" customHeight="1" x14ac:dyDescent="0.25">
      <c r="A99" s="16">
        <v>88</v>
      </c>
      <c r="B99" s="11" t="s">
        <v>30</v>
      </c>
      <c r="C99" s="12">
        <v>70</v>
      </c>
      <c r="E99" s="10"/>
      <c r="F99" s="10"/>
      <c r="G99" s="10"/>
      <c r="H99" s="10"/>
    </row>
    <row r="100" spans="1:8" ht="16" customHeight="1" x14ac:dyDescent="0.25">
      <c r="A100" s="16">
        <v>89</v>
      </c>
      <c r="B100" s="11" t="s">
        <v>31</v>
      </c>
      <c r="C100" s="12">
        <v>60</v>
      </c>
      <c r="E100" s="10"/>
      <c r="F100" s="10"/>
      <c r="G100" s="10"/>
      <c r="H100" s="10"/>
    </row>
    <row r="101" spans="1:8" ht="16" customHeight="1" x14ac:dyDescent="0.25">
      <c r="A101" s="16">
        <v>90</v>
      </c>
      <c r="B101" s="11" t="s">
        <v>32</v>
      </c>
      <c r="C101" s="12">
        <v>56</v>
      </c>
      <c r="E101" s="10"/>
      <c r="F101" s="10"/>
      <c r="G101" s="10"/>
      <c r="H101" s="10"/>
    </row>
    <row r="102" spans="1:8" ht="16" customHeight="1" x14ac:dyDescent="0.25">
      <c r="A102" s="16">
        <v>91</v>
      </c>
      <c r="B102" s="11" t="s">
        <v>234</v>
      </c>
      <c r="C102" s="12">
        <v>105</v>
      </c>
      <c r="E102" s="10"/>
      <c r="F102" s="10"/>
      <c r="G102" s="10"/>
      <c r="H102" s="10"/>
    </row>
    <row r="103" spans="1:8" ht="16" customHeight="1" x14ac:dyDescent="0.25">
      <c r="A103" s="16">
        <v>92</v>
      </c>
      <c r="B103" s="11" t="s">
        <v>150</v>
      </c>
      <c r="C103" s="12">
        <v>90</v>
      </c>
      <c r="E103" s="10"/>
      <c r="F103" s="10"/>
      <c r="G103" s="10"/>
      <c r="H103" s="10"/>
    </row>
    <row r="104" spans="1:8" ht="16" customHeight="1" x14ac:dyDescent="0.25">
      <c r="A104" s="16">
        <v>93</v>
      </c>
      <c r="B104" s="11" t="s">
        <v>235</v>
      </c>
      <c r="C104" s="12">
        <v>95</v>
      </c>
      <c r="E104" s="10"/>
      <c r="F104" s="10"/>
      <c r="G104" s="10"/>
      <c r="H104" s="10"/>
    </row>
    <row r="105" spans="1:8" ht="16" customHeight="1" x14ac:dyDescent="0.25">
      <c r="A105" s="16">
        <v>94</v>
      </c>
      <c r="B105" s="11" t="s">
        <v>33</v>
      </c>
      <c r="C105" s="12">
        <v>67</v>
      </c>
      <c r="E105" s="10"/>
      <c r="F105" s="10"/>
      <c r="G105" s="10"/>
      <c r="H105" s="10"/>
    </row>
    <row r="106" spans="1:8" ht="16" customHeight="1" x14ac:dyDescent="0.25">
      <c r="A106" s="16">
        <v>95</v>
      </c>
      <c r="B106" s="11" t="s">
        <v>236</v>
      </c>
      <c r="C106" s="12">
        <v>105</v>
      </c>
      <c r="E106" s="10"/>
      <c r="F106" s="10"/>
      <c r="G106" s="10"/>
      <c r="H106" s="10"/>
    </row>
    <row r="107" spans="1:8" ht="16" customHeight="1" x14ac:dyDescent="0.25">
      <c r="A107" s="16">
        <v>96</v>
      </c>
      <c r="B107" s="11" t="s">
        <v>34</v>
      </c>
      <c r="C107" s="12">
        <v>67</v>
      </c>
      <c r="E107" s="10"/>
      <c r="F107" s="10"/>
      <c r="G107" s="10"/>
      <c r="H107" s="10"/>
    </row>
    <row r="108" spans="1:8" ht="16" customHeight="1" x14ac:dyDescent="0.25">
      <c r="A108" s="16">
        <v>97</v>
      </c>
      <c r="B108" s="11" t="s">
        <v>35</v>
      </c>
      <c r="C108" s="12">
        <v>82</v>
      </c>
      <c r="E108" s="10"/>
      <c r="F108" s="10"/>
      <c r="G108" s="10"/>
      <c r="H108" s="10"/>
    </row>
    <row r="109" spans="1:8" ht="16" customHeight="1" x14ac:dyDescent="0.25">
      <c r="A109" s="16">
        <v>98</v>
      </c>
      <c r="B109" s="11" t="s">
        <v>36</v>
      </c>
      <c r="C109" s="12">
        <v>63</v>
      </c>
      <c r="E109" s="10"/>
      <c r="F109" s="10"/>
      <c r="G109" s="10"/>
      <c r="H109" s="10"/>
    </row>
    <row r="110" spans="1:8" ht="16" customHeight="1" x14ac:dyDescent="0.25">
      <c r="A110" s="16">
        <v>99</v>
      </c>
      <c r="B110" s="11" t="s">
        <v>237</v>
      </c>
      <c r="C110" s="12">
        <v>77</v>
      </c>
      <c r="E110" s="10"/>
      <c r="F110" s="10"/>
      <c r="G110" s="10"/>
      <c r="H110" s="10"/>
    </row>
    <row r="111" spans="1:8" ht="16" customHeight="1" x14ac:dyDescent="0.25">
      <c r="A111" s="16">
        <v>100</v>
      </c>
      <c r="B111" s="11" t="s">
        <v>37</v>
      </c>
      <c r="C111" s="12">
        <v>70</v>
      </c>
      <c r="E111" s="10"/>
      <c r="F111" s="10"/>
      <c r="G111" s="10"/>
      <c r="H111" s="10"/>
    </row>
    <row r="112" spans="1:8" ht="16" customHeight="1" x14ac:dyDescent="0.25">
      <c r="A112" s="16">
        <v>101</v>
      </c>
      <c r="B112" s="11" t="s">
        <v>38</v>
      </c>
      <c r="C112" s="12">
        <v>80</v>
      </c>
      <c r="E112" s="10"/>
      <c r="F112" s="10"/>
      <c r="G112" s="10"/>
      <c r="H112" s="10"/>
    </row>
    <row r="113" spans="1:8" ht="16" customHeight="1" x14ac:dyDescent="0.25">
      <c r="A113" s="16">
        <v>102</v>
      </c>
      <c r="B113" s="11" t="s">
        <v>39</v>
      </c>
      <c r="C113" s="12">
        <v>70</v>
      </c>
      <c r="E113" s="10"/>
      <c r="F113" s="10"/>
      <c r="G113" s="10"/>
      <c r="H113" s="10"/>
    </row>
    <row r="114" spans="1:8" ht="16" customHeight="1" x14ac:dyDescent="0.25">
      <c r="A114" s="16">
        <v>103</v>
      </c>
      <c r="B114" s="11" t="s">
        <v>40</v>
      </c>
      <c r="C114" s="12">
        <v>60</v>
      </c>
      <c r="E114" s="10"/>
      <c r="F114" s="10"/>
      <c r="G114" s="10"/>
      <c r="H114" s="10"/>
    </row>
    <row r="115" spans="1:8" ht="16" customHeight="1" x14ac:dyDescent="0.25">
      <c r="A115" s="16">
        <v>104</v>
      </c>
      <c r="B115" s="11" t="s">
        <v>41</v>
      </c>
      <c r="C115" s="12">
        <v>101</v>
      </c>
      <c r="E115" s="10"/>
      <c r="F115" s="10"/>
      <c r="G115" s="10"/>
      <c r="H115" s="10"/>
    </row>
    <row r="116" spans="1:8" ht="16" customHeight="1" x14ac:dyDescent="0.25">
      <c r="A116" s="16">
        <v>105</v>
      </c>
      <c r="B116" s="11" t="s">
        <v>238</v>
      </c>
      <c r="C116" s="12">
        <v>64</v>
      </c>
      <c r="E116" s="10"/>
      <c r="F116" s="10"/>
      <c r="G116" s="10"/>
      <c r="H116" s="10"/>
    </row>
    <row r="117" spans="1:8" ht="16" customHeight="1" x14ac:dyDescent="0.25">
      <c r="A117" s="16">
        <v>106</v>
      </c>
      <c r="B117" s="11" t="s">
        <v>239</v>
      </c>
      <c r="C117" s="12">
        <v>105</v>
      </c>
      <c r="E117" s="10"/>
      <c r="F117" s="10"/>
      <c r="G117" s="10"/>
      <c r="H117" s="10"/>
    </row>
    <row r="118" spans="1:8" ht="16" customHeight="1" x14ac:dyDescent="0.25">
      <c r="A118" s="16">
        <v>107</v>
      </c>
      <c r="B118" s="11" t="s">
        <v>189</v>
      </c>
      <c r="C118" s="12">
        <v>72</v>
      </c>
      <c r="E118" s="10"/>
      <c r="F118" s="10"/>
      <c r="G118" s="10"/>
      <c r="H118" s="10"/>
    </row>
    <row r="119" spans="1:8" ht="16" customHeight="1" x14ac:dyDescent="0.25">
      <c r="A119" s="16">
        <v>108</v>
      </c>
      <c r="B119" s="11" t="s">
        <v>240</v>
      </c>
      <c r="C119" s="12">
        <v>85</v>
      </c>
      <c r="E119" s="10"/>
      <c r="F119" s="10"/>
      <c r="G119" s="10"/>
      <c r="H119" s="10"/>
    </row>
    <row r="120" spans="1:8" ht="16" customHeight="1" x14ac:dyDescent="0.25">
      <c r="A120" s="16">
        <v>109</v>
      </c>
      <c r="B120" s="11" t="s">
        <v>42</v>
      </c>
      <c r="C120" s="12">
        <v>67</v>
      </c>
      <c r="E120" s="10"/>
      <c r="F120" s="10"/>
      <c r="G120" s="10"/>
      <c r="H120" s="10"/>
    </row>
    <row r="121" spans="1:8" ht="16" customHeight="1" x14ac:dyDescent="0.25">
      <c r="A121" s="16">
        <v>110</v>
      </c>
      <c r="B121" s="11" t="s">
        <v>43</v>
      </c>
      <c r="C121" s="12">
        <v>50</v>
      </c>
      <c r="E121" s="10"/>
      <c r="F121" s="10"/>
      <c r="G121" s="10"/>
      <c r="H121" s="10"/>
    </row>
    <row r="122" spans="1:8" ht="16" customHeight="1" x14ac:dyDescent="0.25">
      <c r="A122" s="16">
        <v>111</v>
      </c>
      <c r="B122" s="11" t="s">
        <v>49</v>
      </c>
      <c r="C122" s="12">
        <v>66</v>
      </c>
      <c r="E122" s="10"/>
      <c r="F122" s="10"/>
      <c r="G122" s="10"/>
      <c r="H122" s="10"/>
    </row>
    <row r="123" spans="1:8" ht="16" customHeight="1" x14ac:dyDescent="0.25">
      <c r="A123" s="16">
        <v>112</v>
      </c>
      <c r="B123" s="11" t="s">
        <v>51</v>
      </c>
      <c r="C123" s="12">
        <v>88</v>
      </c>
      <c r="E123" s="10"/>
      <c r="F123" s="10"/>
      <c r="G123" s="10"/>
      <c r="H123" s="10"/>
    </row>
    <row r="124" spans="1:8" ht="16" customHeight="1" x14ac:dyDescent="0.25">
      <c r="A124" s="16">
        <v>113</v>
      </c>
      <c r="B124" s="11" t="s">
        <v>52</v>
      </c>
      <c r="C124" s="12">
        <v>88</v>
      </c>
      <c r="E124" s="10"/>
      <c r="F124" s="10"/>
      <c r="G124" s="10"/>
      <c r="H124" s="10"/>
    </row>
    <row r="125" spans="1:8" ht="16" customHeight="1" x14ac:dyDescent="0.25">
      <c r="A125" s="16">
        <v>114</v>
      </c>
      <c r="B125" s="11" t="s">
        <v>53</v>
      </c>
      <c r="C125" s="12">
        <v>64</v>
      </c>
      <c r="E125" s="10"/>
      <c r="F125" s="10"/>
      <c r="G125" s="10"/>
      <c r="H125" s="10"/>
    </row>
    <row r="126" spans="1:8" ht="16" customHeight="1" x14ac:dyDescent="0.25">
      <c r="A126" s="16">
        <v>115</v>
      </c>
      <c r="B126" s="11" t="s">
        <v>251</v>
      </c>
      <c r="C126" s="12">
        <v>105</v>
      </c>
      <c r="E126" s="10"/>
      <c r="F126" s="10"/>
      <c r="G126" s="10"/>
      <c r="H126" s="10"/>
    </row>
    <row r="127" spans="1:8" ht="16" customHeight="1" x14ac:dyDescent="0.25">
      <c r="A127" s="16">
        <v>116</v>
      </c>
      <c r="B127" s="11" t="s">
        <v>50</v>
      </c>
      <c r="C127" s="12">
        <v>68</v>
      </c>
      <c r="E127" s="10"/>
      <c r="F127" s="10"/>
      <c r="G127" s="10"/>
      <c r="H127" s="10"/>
    </row>
    <row r="128" spans="1:8" ht="16" customHeight="1" x14ac:dyDescent="0.25">
      <c r="A128" s="16">
        <v>117</v>
      </c>
      <c r="B128" s="11" t="s">
        <v>241</v>
      </c>
      <c r="C128" s="12">
        <v>92</v>
      </c>
      <c r="E128" s="10"/>
      <c r="F128" s="10"/>
      <c r="G128" s="10"/>
      <c r="H128" s="10"/>
    </row>
    <row r="129" spans="1:8" ht="16" customHeight="1" x14ac:dyDescent="0.25">
      <c r="A129" s="16">
        <v>118</v>
      </c>
      <c r="B129" s="11" t="s">
        <v>54</v>
      </c>
      <c r="C129" s="12">
        <v>78</v>
      </c>
      <c r="E129" s="10"/>
      <c r="F129" s="10"/>
      <c r="G129" s="10"/>
      <c r="H129" s="10"/>
    </row>
    <row r="130" spans="1:8" ht="16" customHeight="1" x14ac:dyDescent="0.25">
      <c r="A130" s="16">
        <v>119</v>
      </c>
      <c r="B130" s="11" t="s">
        <v>45</v>
      </c>
      <c r="C130" s="12">
        <v>50</v>
      </c>
      <c r="E130" s="10"/>
      <c r="F130" s="10"/>
      <c r="G130" s="10"/>
      <c r="H130" s="10"/>
    </row>
    <row r="131" spans="1:8" ht="16" customHeight="1" x14ac:dyDescent="0.25">
      <c r="A131" s="16">
        <v>120</v>
      </c>
      <c r="B131" s="11" t="s">
        <v>55</v>
      </c>
      <c r="C131" s="12">
        <v>70</v>
      </c>
      <c r="E131" s="10"/>
      <c r="F131" s="10"/>
      <c r="G131" s="10"/>
      <c r="H131" s="10"/>
    </row>
    <row r="132" spans="1:8" ht="16" customHeight="1" x14ac:dyDescent="0.25">
      <c r="A132" s="16">
        <v>121</v>
      </c>
      <c r="B132" s="11" t="s">
        <v>56</v>
      </c>
      <c r="C132" s="12">
        <v>50</v>
      </c>
      <c r="E132" s="10"/>
      <c r="F132" s="10"/>
      <c r="G132" s="10"/>
      <c r="H132" s="10"/>
    </row>
    <row r="133" spans="1:8" ht="16" customHeight="1" x14ac:dyDescent="0.25">
      <c r="A133" s="16">
        <v>122</v>
      </c>
      <c r="B133" s="11" t="s">
        <v>57</v>
      </c>
      <c r="C133" s="12">
        <v>50</v>
      </c>
      <c r="E133" s="10"/>
      <c r="F133" s="10"/>
      <c r="G133" s="10"/>
      <c r="H133" s="10"/>
    </row>
    <row r="134" spans="1:8" ht="16" customHeight="1" x14ac:dyDescent="0.25">
      <c r="A134" s="16">
        <v>123</v>
      </c>
      <c r="B134" s="11" t="s">
        <v>58</v>
      </c>
      <c r="C134" s="12">
        <v>60</v>
      </c>
      <c r="E134" s="10"/>
      <c r="F134" s="10"/>
      <c r="G134" s="10"/>
      <c r="H134" s="10"/>
    </row>
    <row r="135" spans="1:8" ht="16" customHeight="1" x14ac:dyDescent="0.25">
      <c r="A135" s="16">
        <v>124</v>
      </c>
      <c r="B135" s="11" t="s">
        <v>59</v>
      </c>
      <c r="C135" s="12">
        <v>102</v>
      </c>
      <c r="E135" s="10"/>
      <c r="F135" s="10"/>
      <c r="G135" s="10"/>
      <c r="H135" s="10"/>
    </row>
    <row r="136" spans="1:8" ht="16" customHeight="1" x14ac:dyDescent="0.25">
      <c r="A136" s="16">
        <v>125</v>
      </c>
      <c r="B136" s="11" t="s">
        <v>145</v>
      </c>
      <c r="C136" s="12">
        <v>90</v>
      </c>
      <c r="E136" s="10"/>
      <c r="F136" s="10"/>
      <c r="G136" s="10"/>
      <c r="H136" s="10"/>
    </row>
    <row r="137" spans="1:8" ht="16" customHeight="1" x14ac:dyDescent="0.25">
      <c r="A137" s="16">
        <v>126</v>
      </c>
      <c r="B137" s="11" t="s">
        <v>60</v>
      </c>
      <c r="C137" s="12">
        <v>80</v>
      </c>
      <c r="E137" s="10"/>
      <c r="F137" s="10"/>
      <c r="G137" s="10"/>
      <c r="H137" s="10"/>
    </row>
    <row r="138" spans="1:8" ht="16" customHeight="1" x14ac:dyDescent="0.25">
      <c r="A138" s="16">
        <v>127</v>
      </c>
      <c r="B138" s="11" t="s">
        <v>61</v>
      </c>
      <c r="C138" s="12">
        <v>74</v>
      </c>
      <c r="E138" s="10"/>
      <c r="F138" s="10"/>
      <c r="G138" s="10"/>
      <c r="H138" s="10"/>
    </row>
    <row r="139" spans="1:8" ht="16" customHeight="1" x14ac:dyDescent="0.25">
      <c r="A139" s="16">
        <v>128</v>
      </c>
      <c r="B139" s="11" t="s">
        <v>62</v>
      </c>
      <c r="C139" s="12">
        <v>99</v>
      </c>
      <c r="E139" s="10"/>
      <c r="F139" s="10"/>
      <c r="G139" s="10"/>
      <c r="H139" s="10"/>
    </row>
    <row r="140" spans="1:8" ht="16" customHeight="1" x14ac:dyDescent="0.25">
      <c r="A140" s="16">
        <v>129</v>
      </c>
      <c r="B140" s="11" t="s">
        <v>63</v>
      </c>
      <c r="C140" s="12">
        <v>65</v>
      </c>
      <c r="E140" s="10"/>
      <c r="F140" s="10"/>
      <c r="G140" s="10"/>
      <c r="H140" s="10"/>
    </row>
    <row r="141" spans="1:8" ht="16" customHeight="1" x14ac:dyDescent="0.25">
      <c r="A141" s="16">
        <v>130</v>
      </c>
      <c r="B141" s="11" t="s">
        <v>64</v>
      </c>
      <c r="C141" s="12">
        <v>74</v>
      </c>
      <c r="E141" s="10"/>
      <c r="F141" s="10"/>
      <c r="G141" s="10"/>
      <c r="H141" s="10"/>
    </row>
    <row r="142" spans="1:8" ht="16" customHeight="1" x14ac:dyDescent="0.25">
      <c r="A142" s="16">
        <v>131</v>
      </c>
      <c r="B142" s="11" t="s">
        <v>65</v>
      </c>
      <c r="C142" s="12">
        <v>70</v>
      </c>
      <c r="E142" s="10"/>
      <c r="F142" s="10"/>
      <c r="G142" s="10"/>
      <c r="H142" s="10"/>
    </row>
    <row r="143" spans="1:8" ht="16" customHeight="1" x14ac:dyDescent="0.25">
      <c r="A143" s="16">
        <v>132</v>
      </c>
      <c r="B143" s="11" t="s">
        <v>66</v>
      </c>
      <c r="C143" s="12">
        <v>80</v>
      </c>
      <c r="E143" s="10"/>
      <c r="F143" s="10"/>
      <c r="G143" s="10"/>
      <c r="H143" s="10"/>
    </row>
    <row r="144" spans="1:8" ht="16" customHeight="1" x14ac:dyDescent="0.25">
      <c r="A144" s="16">
        <v>133</v>
      </c>
      <c r="B144" s="11" t="s">
        <v>67</v>
      </c>
      <c r="C144" s="12">
        <v>61</v>
      </c>
      <c r="E144" s="10"/>
      <c r="F144" s="10"/>
      <c r="G144" s="10"/>
      <c r="H144" s="10"/>
    </row>
    <row r="145" spans="1:8" ht="16" customHeight="1" x14ac:dyDescent="0.25">
      <c r="A145" s="16">
        <v>134</v>
      </c>
      <c r="B145" s="11" t="s">
        <v>68</v>
      </c>
      <c r="C145" s="12">
        <v>105</v>
      </c>
      <c r="E145" s="10"/>
      <c r="F145" s="10"/>
      <c r="G145" s="10"/>
      <c r="H145" s="10"/>
    </row>
    <row r="146" spans="1:8" ht="16" customHeight="1" x14ac:dyDescent="0.25">
      <c r="A146" s="16">
        <v>135</v>
      </c>
      <c r="B146" s="11" t="s">
        <v>69</v>
      </c>
      <c r="C146" s="12">
        <v>60</v>
      </c>
      <c r="E146" s="10"/>
      <c r="F146" s="10"/>
      <c r="G146" s="10"/>
      <c r="H146" s="10"/>
    </row>
    <row r="147" spans="1:8" ht="16" customHeight="1" x14ac:dyDescent="0.25">
      <c r="A147" s="16">
        <v>136</v>
      </c>
      <c r="B147" s="11" t="s">
        <v>190</v>
      </c>
      <c r="C147" s="12">
        <v>64</v>
      </c>
      <c r="E147" s="10"/>
      <c r="F147" s="10"/>
      <c r="G147" s="10"/>
      <c r="H147" s="10"/>
    </row>
    <row r="148" spans="1:8" ht="16" customHeight="1" x14ac:dyDescent="0.25">
      <c r="A148" s="16">
        <v>137</v>
      </c>
      <c r="B148" s="11" t="s">
        <v>70</v>
      </c>
      <c r="C148" s="12">
        <v>74</v>
      </c>
      <c r="E148" s="10"/>
      <c r="F148" s="10"/>
      <c r="G148" s="10"/>
      <c r="H148" s="10"/>
    </row>
    <row r="149" spans="1:8" ht="16" customHeight="1" x14ac:dyDescent="0.25">
      <c r="A149" s="16">
        <v>138</v>
      </c>
      <c r="B149" s="11" t="s">
        <v>71</v>
      </c>
      <c r="C149" s="12">
        <v>70</v>
      </c>
      <c r="E149" s="10"/>
      <c r="F149" s="10"/>
      <c r="G149" s="10"/>
      <c r="H149" s="10"/>
    </row>
    <row r="150" spans="1:8" ht="16" customHeight="1" x14ac:dyDescent="0.25">
      <c r="A150" s="16">
        <v>139</v>
      </c>
      <c r="B150" s="11" t="s">
        <v>72</v>
      </c>
      <c r="C150" s="12">
        <v>58</v>
      </c>
      <c r="E150" s="10"/>
      <c r="F150" s="10"/>
      <c r="G150" s="10"/>
      <c r="H150" s="10"/>
    </row>
    <row r="151" spans="1:8" ht="16" customHeight="1" x14ac:dyDescent="0.25">
      <c r="A151" s="16">
        <v>140</v>
      </c>
      <c r="B151" s="11" t="s">
        <v>73</v>
      </c>
      <c r="C151" s="12">
        <v>56</v>
      </c>
      <c r="E151" s="10"/>
      <c r="F151" s="10"/>
      <c r="G151" s="10"/>
      <c r="H151" s="10"/>
    </row>
    <row r="152" spans="1:8" ht="16" customHeight="1" x14ac:dyDescent="0.25">
      <c r="A152" s="16">
        <v>141</v>
      </c>
      <c r="B152" s="11" t="s">
        <v>74</v>
      </c>
      <c r="C152" s="12">
        <v>60</v>
      </c>
      <c r="E152" s="10"/>
      <c r="F152" s="10"/>
      <c r="G152" s="10"/>
      <c r="H152" s="10"/>
    </row>
    <row r="153" spans="1:8" ht="16" customHeight="1" x14ac:dyDescent="0.25">
      <c r="A153" s="16">
        <v>142</v>
      </c>
      <c r="B153" s="11" t="s">
        <v>151</v>
      </c>
      <c r="C153" s="12">
        <v>93</v>
      </c>
      <c r="E153" s="10"/>
      <c r="F153" s="10"/>
      <c r="G153" s="10"/>
      <c r="H153" s="10"/>
    </row>
    <row r="154" spans="1:8" ht="16" customHeight="1" x14ac:dyDescent="0.25">
      <c r="A154" s="16">
        <v>143</v>
      </c>
      <c r="B154" s="11" t="s">
        <v>75</v>
      </c>
      <c r="C154" s="12">
        <v>88</v>
      </c>
      <c r="E154" s="10"/>
      <c r="F154" s="10"/>
      <c r="G154" s="10"/>
      <c r="H154" s="10"/>
    </row>
    <row r="155" spans="1:8" ht="16" customHeight="1" x14ac:dyDescent="0.25">
      <c r="A155" s="16">
        <v>144</v>
      </c>
      <c r="B155" s="11" t="s">
        <v>76</v>
      </c>
      <c r="C155" s="12">
        <v>54</v>
      </c>
      <c r="E155" s="10"/>
      <c r="F155" s="10"/>
      <c r="G155" s="10"/>
      <c r="H155" s="10"/>
    </row>
    <row r="156" spans="1:8" ht="16" customHeight="1" x14ac:dyDescent="0.25">
      <c r="A156" s="16">
        <v>145</v>
      </c>
      <c r="B156" s="11" t="s">
        <v>77</v>
      </c>
      <c r="C156" s="12">
        <v>60</v>
      </c>
      <c r="E156" s="10"/>
      <c r="F156" s="10"/>
      <c r="G156" s="10"/>
      <c r="H156" s="10"/>
    </row>
    <row r="157" spans="1:8" ht="16" customHeight="1" x14ac:dyDescent="0.25">
      <c r="A157" s="16">
        <v>146</v>
      </c>
      <c r="B157" s="11" t="s">
        <v>78</v>
      </c>
      <c r="C157" s="12">
        <v>105</v>
      </c>
      <c r="E157" s="10"/>
      <c r="F157" s="10"/>
      <c r="G157" s="10"/>
      <c r="H157" s="10"/>
    </row>
    <row r="158" spans="1:8" ht="16" customHeight="1" x14ac:dyDescent="0.25">
      <c r="A158" s="16">
        <v>147</v>
      </c>
      <c r="B158" s="11" t="s">
        <v>79</v>
      </c>
      <c r="C158" s="12">
        <v>84</v>
      </c>
      <c r="E158" s="10"/>
      <c r="F158" s="10"/>
      <c r="G158" s="10"/>
      <c r="H158" s="10"/>
    </row>
    <row r="159" spans="1:8" ht="16" customHeight="1" x14ac:dyDescent="0.25">
      <c r="A159" s="16">
        <v>148</v>
      </c>
      <c r="B159" s="11" t="s">
        <v>80</v>
      </c>
      <c r="C159" s="12">
        <v>70</v>
      </c>
      <c r="E159" s="10"/>
      <c r="F159" s="10"/>
      <c r="G159" s="10"/>
      <c r="H159" s="10"/>
    </row>
    <row r="160" spans="1:8" ht="16" customHeight="1" x14ac:dyDescent="0.25">
      <c r="A160" s="16">
        <v>149</v>
      </c>
      <c r="B160" s="11" t="s">
        <v>81</v>
      </c>
      <c r="C160" s="12">
        <v>80</v>
      </c>
      <c r="E160" s="10"/>
      <c r="F160" s="10"/>
      <c r="G160" s="10"/>
      <c r="H160" s="10"/>
    </row>
    <row r="161" spans="1:8" ht="16" customHeight="1" x14ac:dyDescent="0.25">
      <c r="A161" s="16">
        <v>150</v>
      </c>
      <c r="B161" s="11" t="s">
        <v>82</v>
      </c>
      <c r="C161" s="12">
        <v>50</v>
      </c>
      <c r="E161" s="10"/>
      <c r="F161" s="10"/>
      <c r="G161" s="10"/>
      <c r="H161" s="10"/>
    </row>
    <row r="162" spans="1:8" ht="16" customHeight="1" x14ac:dyDescent="0.25">
      <c r="A162" s="16">
        <v>151</v>
      </c>
      <c r="B162" s="11" t="s">
        <v>83</v>
      </c>
      <c r="C162" s="12">
        <v>70</v>
      </c>
      <c r="E162" s="10"/>
      <c r="F162" s="10"/>
      <c r="G162" s="10"/>
      <c r="H162" s="10"/>
    </row>
    <row r="163" spans="1:8" ht="16" customHeight="1" x14ac:dyDescent="0.25">
      <c r="A163" s="16">
        <v>152</v>
      </c>
      <c r="B163" s="11" t="s">
        <v>46</v>
      </c>
      <c r="C163" s="12">
        <v>99</v>
      </c>
      <c r="E163" s="10"/>
      <c r="F163" s="10"/>
      <c r="G163" s="10"/>
      <c r="H163" s="10"/>
    </row>
    <row r="164" spans="1:8" ht="16" customHeight="1" x14ac:dyDescent="0.25">
      <c r="A164" s="16">
        <v>153</v>
      </c>
      <c r="B164" s="11" t="s">
        <v>84</v>
      </c>
      <c r="C164" s="12">
        <v>60</v>
      </c>
      <c r="E164" s="10"/>
      <c r="F164" s="10"/>
      <c r="G164" s="10"/>
      <c r="H164" s="10"/>
    </row>
    <row r="165" spans="1:8" ht="16" customHeight="1" x14ac:dyDescent="0.25">
      <c r="A165" s="16">
        <v>154</v>
      </c>
      <c r="B165" s="11" t="s">
        <v>85</v>
      </c>
      <c r="C165" s="12">
        <v>80</v>
      </c>
      <c r="E165" s="10"/>
      <c r="F165" s="10"/>
      <c r="G165" s="10"/>
      <c r="H165" s="10"/>
    </row>
    <row r="166" spans="1:8" ht="16" customHeight="1" x14ac:dyDescent="0.25">
      <c r="A166" s="16">
        <v>155</v>
      </c>
      <c r="B166" s="11" t="s">
        <v>86</v>
      </c>
      <c r="C166" s="12">
        <v>65</v>
      </c>
      <c r="E166" s="10"/>
      <c r="F166" s="10"/>
      <c r="G166" s="10"/>
      <c r="H166" s="10"/>
    </row>
    <row r="167" spans="1:8" ht="16" customHeight="1" x14ac:dyDescent="0.25">
      <c r="A167" s="16">
        <v>156</v>
      </c>
      <c r="B167" s="11" t="s">
        <v>87</v>
      </c>
      <c r="C167" s="12">
        <v>105</v>
      </c>
      <c r="E167" s="10"/>
      <c r="F167" s="10"/>
      <c r="G167" s="10"/>
      <c r="H167" s="10"/>
    </row>
    <row r="168" spans="1:8" ht="16" customHeight="1" x14ac:dyDescent="0.25">
      <c r="A168" s="16">
        <v>157</v>
      </c>
      <c r="B168" s="11" t="s">
        <v>153</v>
      </c>
      <c r="C168" s="12">
        <v>95</v>
      </c>
      <c r="E168" s="10"/>
      <c r="F168" s="10"/>
      <c r="G168" s="10"/>
      <c r="H168" s="10"/>
    </row>
    <row r="169" spans="1:8" ht="16" customHeight="1" x14ac:dyDescent="0.25">
      <c r="A169" s="16">
        <v>158</v>
      </c>
      <c r="B169" s="11" t="s">
        <v>88</v>
      </c>
      <c r="C169" s="12">
        <v>52</v>
      </c>
      <c r="E169" s="10"/>
      <c r="F169" s="10"/>
      <c r="G169" s="10"/>
      <c r="H169" s="10"/>
    </row>
    <row r="170" spans="1:8" ht="16" customHeight="1" x14ac:dyDescent="0.25">
      <c r="A170" s="16">
        <v>159</v>
      </c>
      <c r="B170" s="11" t="s">
        <v>89</v>
      </c>
      <c r="C170" s="12">
        <v>88</v>
      </c>
      <c r="E170" s="10"/>
      <c r="F170" s="10"/>
      <c r="G170" s="10"/>
      <c r="H170" s="10"/>
    </row>
    <row r="171" spans="1:8" ht="16" customHeight="1" x14ac:dyDescent="0.25">
      <c r="A171" s="16">
        <v>160</v>
      </c>
      <c r="B171" s="11" t="s">
        <v>90</v>
      </c>
      <c r="C171" s="12">
        <v>73</v>
      </c>
      <c r="E171" s="10"/>
      <c r="F171" s="10"/>
      <c r="G171" s="10"/>
      <c r="H171" s="10"/>
    </row>
    <row r="172" spans="1:8" ht="16" customHeight="1" x14ac:dyDescent="0.25">
      <c r="A172" s="16">
        <v>161</v>
      </c>
      <c r="B172" s="11" t="s">
        <v>91</v>
      </c>
      <c r="C172" s="12">
        <v>77</v>
      </c>
      <c r="E172" s="10"/>
      <c r="F172" s="10"/>
      <c r="G172" s="10"/>
      <c r="H172" s="10"/>
    </row>
    <row r="173" spans="1:8" ht="16" customHeight="1" x14ac:dyDescent="0.25">
      <c r="A173" s="16">
        <v>162</v>
      </c>
      <c r="B173" s="11" t="s">
        <v>92</v>
      </c>
      <c r="C173" s="12">
        <v>57</v>
      </c>
      <c r="E173" s="10"/>
      <c r="F173" s="10"/>
      <c r="G173" s="10"/>
      <c r="H173" s="10"/>
    </row>
    <row r="174" spans="1:8" ht="16" customHeight="1" x14ac:dyDescent="0.25">
      <c r="A174" s="16">
        <v>163</v>
      </c>
      <c r="B174" s="11" t="s">
        <v>93</v>
      </c>
      <c r="C174" s="12">
        <v>75</v>
      </c>
      <c r="E174" s="10"/>
      <c r="F174" s="10"/>
      <c r="G174" s="10"/>
      <c r="H174" s="10"/>
    </row>
    <row r="175" spans="1:8" ht="16" customHeight="1" x14ac:dyDescent="0.25">
      <c r="A175" s="16">
        <v>164</v>
      </c>
      <c r="B175" s="11" t="s">
        <v>155</v>
      </c>
      <c r="C175" s="12">
        <v>68</v>
      </c>
      <c r="E175" s="10"/>
      <c r="F175" s="10"/>
      <c r="G175" s="10"/>
      <c r="H175" s="10"/>
    </row>
    <row r="176" spans="1:8" ht="16" customHeight="1" x14ac:dyDescent="0.25">
      <c r="A176" s="16">
        <v>165</v>
      </c>
      <c r="B176" s="11" t="s">
        <v>152</v>
      </c>
      <c r="C176" s="12">
        <v>80</v>
      </c>
      <c r="E176" s="10"/>
      <c r="F176" s="10"/>
      <c r="G176" s="10"/>
      <c r="H176" s="10"/>
    </row>
    <row r="177" spans="1:8" ht="16" customHeight="1" x14ac:dyDescent="0.25">
      <c r="A177" s="16">
        <v>166</v>
      </c>
      <c r="B177" s="11" t="s">
        <v>94</v>
      </c>
      <c r="C177" s="12">
        <v>105</v>
      </c>
      <c r="E177" s="10"/>
      <c r="F177" s="10"/>
      <c r="G177" s="10"/>
      <c r="H177" s="10"/>
    </row>
    <row r="178" spans="1:8" ht="16" customHeight="1" x14ac:dyDescent="0.25">
      <c r="A178" s="16">
        <v>167</v>
      </c>
      <c r="B178" s="11" t="s">
        <v>95</v>
      </c>
      <c r="C178" s="12">
        <v>105</v>
      </c>
      <c r="E178" s="10"/>
      <c r="F178" s="10"/>
      <c r="G178" s="10"/>
      <c r="H178" s="10"/>
    </row>
    <row r="179" spans="1:8" ht="16" customHeight="1" x14ac:dyDescent="0.25">
      <c r="A179" s="16">
        <v>168</v>
      </c>
      <c r="B179" s="11" t="s">
        <v>96</v>
      </c>
      <c r="C179" s="12">
        <v>99</v>
      </c>
      <c r="E179" s="10"/>
      <c r="F179" s="10"/>
      <c r="G179" s="10"/>
      <c r="H179" s="10"/>
    </row>
    <row r="180" spans="1:8" ht="16" customHeight="1" x14ac:dyDescent="0.25">
      <c r="A180" s="16">
        <v>169</v>
      </c>
      <c r="B180" s="11" t="s">
        <v>97</v>
      </c>
      <c r="C180" s="12">
        <v>56</v>
      </c>
      <c r="E180" s="10"/>
      <c r="F180" s="10"/>
      <c r="G180" s="10"/>
      <c r="H180" s="10"/>
    </row>
    <row r="181" spans="1:8" ht="16" customHeight="1" x14ac:dyDescent="0.25">
      <c r="A181" s="16">
        <v>170</v>
      </c>
      <c r="B181" s="11" t="s">
        <v>98</v>
      </c>
      <c r="C181" s="12">
        <v>95</v>
      </c>
      <c r="E181" s="10"/>
      <c r="F181" s="10"/>
      <c r="G181" s="10"/>
      <c r="H181" s="10"/>
    </row>
    <row r="182" spans="1:8" ht="16" customHeight="1" x14ac:dyDescent="0.25">
      <c r="A182" s="16">
        <v>171</v>
      </c>
      <c r="B182" s="11" t="s">
        <v>99</v>
      </c>
      <c r="C182" s="12">
        <v>59</v>
      </c>
      <c r="E182" s="10"/>
      <c r="F182" s="10"/>
      <c r="G182" s="10"/>
      <c r="H182" s="10"/>
    </row>
    <row r="183" spans="1:8" ht="16" customHeight="1" x14ac:dyDescent="0.25">
      <c r="A183" s="16">
        <v>172</v>
      </c>
      <c r="B183" s="11" t="s">
        <v>100</v>
      </c>
      <c r="C183" s="12">
        <v>98</v>
      </c>
      <c r="E183" s="10"/>
      <c r="F183" s="10"/>
      <c r="G183" s="10"/>
      <c r="H183" s="10"/>
    </row>
    <row r="184" spans="1:8" ht="16" customHeight="1" x14ac:dyDescent="0.25">
      <c r="A184" s="16">
        <v>173</v>
      </c>
      <c r="B184" s="11" t="s">
        <v>101</v>
      </c>
      <c r="C184" s="12">
        <v>87</v>
      </c>
      <c r="E184" s="10"/>
      <c r="F184" s="10"/>
      <c r="G184" s="10"/>
      <c r="H184" s="10"/>
    </row>
    <row r="185" spans="1:8" ht="16" customHeight="1" x14ac:dyDescent="0.25">
      <c r="A185" s="16">
        <v>174</v>
      </c>
      <c r="B185" s="11" t="s">
        <v>102</v>
      </c>
      <c r="C185" s="12">
        <v>105</v>
      </c>
      <c r="E185" s="10"/>
      <c r="F185" s="10"/>
      <c r="G185" s="10"/>
      <c r="H185" s="10"/>
    </row>
    <row r="186" spans="1:8" ht="16" customHeight="1" x14ac:dyDescent="0.25">
      <c r="A186" s="16">
        <v>175</v>
      </c>
      <c r="B186" s="11" t="s">
        <v>103</v>
      </c>
      <c r="C186" s="12">
        <v>75</v>
      </c>
      <c r="E186" s="10"/>
      <c r="F186" s="10"/>
      <c r="G186" s="10"/>
      <c r="H186" s="10"/>
    </row>
    <row r="187" spans="1:8" ht="16" customHeight="1" x14ac:dyDescent="0.25">
      <c r="A187" s="16">
        <v>176</v>
      </c>
      <c r="B187" s="11" t="s">
        <v>104</v>
      </c>
      <c r="C187" s="12">
        <v>59</v>
      </c>
      <c r="E187" s="10"/>
      <c r="F187" s="10"/>
      <c r="G187" s="10"/>
      <c r="H187" s="10"/>
    </row>
    <row r="188" spans="1:8" ht="16" customHeight="1" x14ac:dyDescent="0.25">
      <c r="A188" s="16">
        <v>177</v>
      </c>
      <c r="B188" s="11" t="s">
        <v>105</v>
      </c>
      <c r="C188" s="12">
        <v>90</v>
      </c>
      <c r="E188" s="10"/>
      <c r="F188" s="10"/>
      <c r="G188" s="10"/>
      <c r="H188" s="10"/>
    </row>
    <row r="189" spans="1:8" ht="16" customHeight="1" x14ac:dyDescent="0.25">
      <c r="A189" s="16">
        <v>178</v>
      </c>
      <c r="B189" s="11" t="s">
        <v>106</v>
      </c>
      <c r="C189" s="12">
        <v>60</v>
      </c>
      <c r="E189" s="10"/>
      <c r="F189" s="10"/>
      <c r="G189" s="10"/>
      <c r="H189" s="10"/>
    </row>
    <row r="190" spans="1:8" ht="16" customHeight="1" x14ac:dyDescent="0.25">
      <c r="A190" s="16">
        <v>179</v>
      </c>
      <c r="B190" s="11" t="s">
        <v>107</v>
      </c>
      <c r="C190" s="12">
        <v>90</v>
      </c>
      <c r="E190" s="10"/>
      <c r="F190" s="10"/>
      <c r="G190" s="10"/>
      <c r="H190" s="10"/>
    </row>
    <row r="191" spans="1:8" ht="16" customHeight="1" x14ac:dyDescent="0.25">
      <c r="A191" s="16">
        <v>180</v>
      </c>
      <c r="B191" s="11" t="s">
        <v>108</v>
      </c>
      <c r="C191" s="12">
        <v>85</v>
      </c>
      <c r="E191" s="10"/>
      <c r="F191" s="10"/>
      <c r="G191" s="10"/>
      <c r="H191" s="10"/>
    </row>
    <row r="192" spans="1:8" ht="16" customHeight="1" x14ac:dyDescent="0.25">
      <c r="A192" s="16">
        <v>181</v>
      </c>
      <c r="B192" s="11" t="s">
        <v>255</v>
      </c>
      <c r="C192" s="12">
        <v>90</v>
      </c>
      <c r="E192" s="10"/>
      <c r="F192" s="10"/>
      <c r="G192" s="10"/>
      <c r="H192" s="10"/>
    </row>
    <row r="193" spans="1:8" ht="16" customHeight="1" x14ac:dyDescent="0.25">
      <c r="A193" s="16">
        <v>182</v>
      </c>
      <c r="B193" s="11" t="s">
        <v>109</v>
      </c>
      <c r="C193" s="12">
        <v>85</v>
      </c>
      <c r="E193" s="10"/>
      <c r="F193" s="10"/>
      <c r="G193" s="10"/>
      <c r="H193" s="10"/>
    </row>
    <row r="194" spans="1:8" ht="16" customHeight="1" x14ac:dyDescent="0.25">
      <c r="A194" s="16">
        <v>183</v>
      </c>
      <c r="B194" s="11" t="s">
        <v>110</v>
      </c>
      <c r="C194" s="12">
        <v>80</v>
      </c>
      <c r="E194" s="10"/>
      <c r="F194" s="10"/>
      <c r="G194" s="10"/>
      <c r="H194" s="10"/>
    </row>
    <row r="195" spans="1:8" ht="16" customHeight="1" x14ac:dyDescent="0.25">
      <c r="A195" s="16">
        <v>184</v>
      </c>
      <c r="B195" s="11" t="s">
        <v>111</v>
      </c>
      <c r="C195" s="12">
        <v>105</v>
      </c>
      <c r="E195" s="10"/>
      <c r="F195" s="10"/>
      <c r="G195" s="10"/>
      <c r="H195" s="10"/>
    </row>
    <row r="196" spans="1:8" ht="16" customHeight="1" x14ac:dyDescent="0.25">
      <c r="A196" s="16">
        <v>185</v>
      </c>
      <c r="B196" s="11" t="s">
        <v>242</v>
      </c>
      <c r="C196" s="12">
        <v>80</v>
      </c>
      <c r="E196" s="10"/>
      <c r="F196" s="10"/>
      <c r="G196" s="10"/>
      <c r="H196" s="10"/>
    </row>
    <row r="197" spans="1:8" ht="16" customHeight="1" x14ac:dyDescent="0.25">
      <c r="A197" s="16">
        <v>186</v>
      </c>
      <c r="B197" s="11" t="s">
        <v>243</v>
      </c>
      <c r="C197" s="12">
        <v>70</v>
      </c>
      <c r="E197" s="10"/>
      <c r="F197" s="10"/>
      <c r="G197" s="10"/>
      <c r="H197" s="10"/>
    </row>
    <row r="198" spans="1:8" ht="16" customHeight="1" x14ac:dyDescent="0.25">
      <c r="A198" s="16">
        <v>187</v>
      </c>
      <c r="B198" s="11" t="s">
        <v>112</v>
      </c>
      <c r="C198" s="12">
        <v>80</v>
      </c>
      <c r="E198" s="10"/>
      <c r="F198" s="10"/>
      <c r="G198" s="10"/>
      <c r="H198" s="10"/>
    </row>
    <row r="199" spans="1:8" ht="16" customHeight="1" x14ac:dyDescent="0.25">
      <c r="A199" s="16">
        <v>188</v>
      </c>
      <c r="B199" s="11" t="s">
        <v>113</v>
      </c>
      <c r="C199" s="12">
        <v>35</v>
      </c>
      <c r="E199" s="10"/>
      <c r="F199" s="10"/>
      <c r="G199" s="10"/>
      <c r="H199" s="10"/>
    </row>
    <row r="200" spans="1:8" ht="16" customHeight="1" x14ac:dyDescent="0.25">
      <c r="A200" s="16">
        <v>189</v>
      </c>
      <c r="B200" s="11" t="s">
        <v>156</v>
      </c>
      <c r="C200" s="12">
        <v>87</v>
      </c>
      <c r="E200" s="10"/>
      <c r="F200" s="10"/>
      <c r="G200" s="10"/>
      <c r="H200" s="10"/>
    </row>
    <row r="201" spans="1:8" ht="16" customHeight="1" x14ac:dyDescent="0.25">
      <c r="A201" s="16">
        <v>190</v>
      </c>
      <c r="B201" s="11" t="s">
        <v>114</v>
      </c>
      <c r="C201" s="12">
        <v>58</v>
      </c>
      <c r="E201" s="10"/>
      <c r="F201" s="10"/>
      <c r="G201" s="10"/>
      <c r="H201" s="10"/>
    </row>
    <row r="202" spans="1:8" ht="16" customHeight="1" x14ac:dyDescent="0.25">
      <c r="A202" s="16">
        <v>191</v>
      </c>
      <c r="B202" s="11" t="s">
        <v>115</v>
      </c>
      <c r="C202" s="12">
        <v>50</v>
      </c>
      <c r="E202" s="10"/>
      <c r="F202" s="10"/>
      <c r="G202" s="10"/>
      <c r="H202" s="10"/>
    </row>
    <row r="203" spans="1:8" ht="16" customHeight="1" x14ac:dyDescent="0.25">
      <c r="A203" s="16">
        <v>192</v>
      </c>
      <c r="B203" s="11" t="s">
        <v>116</v>
      </c>
      <c r="C203" s="12">
        <v>60</v>
      </c>
      <c r="E203" s="10"/>
      <c r="F203" s="10"/>
      <c r="G203" s="10"/>
      <c r="H203" s="10"/>
    </row>
    <row r="204" spans="1:8" ht="16" customHeight="1" x14ac:dyDescent="0.25">
      <c r="A204" s="16">
        <v>193</v>
      </c>
      <c r="B204" s="11" t="s">
        <v>117</v>
      </c>
      <c r="C204" s="12">
        <v>80</v>
      </c>
      <c r="E204" s="10"/>
      <c r="F204" s="10"/>
      <c r="G204" s="10"/>
      <c r="H204" s="10"/>
    </row>
    <row r="205" spans="1:8" ht="16" customHeight="1" x14ac:dyDescent="0.25">
      <c r="A205" s="16">
        <v>194</v>
      </c>
      <c r="B205" s="11" t="s">
        <v>118</v>
      </c>
      <c r="C205" s="12">
        <v>53</v>
      </c>
      <c r="E205" s="10"/>
      <c r="F205" s="10"/>
      <c r="G205" s="10"/>
      <c r="H205" s="10"/>
    </row>
    <row r="206" spans="1:8" ht="16" customHeight="1" x14ac:dyDescent="0.25">
      <c r="A206" s="16">
        <v>195</v>
      </c>
      <c r="B206" s="11" t="s">
        <v>119</v>
      </c>
      <c r="C206" s="12">
        <v>105</v>
      </c>
      <c r="E206" s="10"/>
      <c r="F206" s="10"/>
      <c r="G206" s="10"/>
      <c r="H206" s="10"/>
    </row>
    <row r="207" spans="1:8" ht="16" customHeight="1" x14ac:dyDescent="0.25">
      <c r="A207" s="16">
        <v>196</v>
      </c>
      <c r="B207" s="11" t="s">
        <v>120</v>
      </c>
      <c r="C207" s="12">
        <v>62</v>
      </c>
      <c r="E207" s="10"/>
      <c r="F207" s="10"/>
      <c r="G207" s="10"/>
      <c r="H207" s="10"/>
    </row>
    <row r="208" spans="1:8" ht="16" customHeight="1" x14ac:dyDescent="0.25">
      <c r="A208" s="16">
        <v>197</v>
      </c>
      <c r="B208" s="11" t="s">
        <v>121</v>
      </c>
      <c r="C208" s="12">
        <v>75</v>
      </c>
      <c r="E208" s="10"/>
      <c r="F208" s="10"/>
      <c r="G208" s="10"/>
      <c r="H208" s="10"/>
    </row>
    <row r="209" spans="1:8" ht="16" customHeight="1" x14ac:dyDescent="0.25">
      <c r="A209" s="16">
        <v>198</v>
      </c>
      <c r="B209" s="11" t="s">
        <v>122</v>
      </c>
      <c r="C209" s="12">
        <v>53</v>
      </c>
      <c r="E209" s="10"/>
      <c r="F209" s="10"/>
      <c r="G209" s="10"/>
      <c r="H209" s="10"/>
    </row>
    <row r="210" spans="1:8" ht="16" customHeight="1" x14ac:dyDescent="0.25">
      <c r="A210" s="16">
        <v>199</v>
      </c>
      <c r="B210" s="11" t="s">
        <v>123</v>
      </c>
      <c r="C210" s="12">
        <v>70</v>
      </c>
      <c r="E210" s="10"/>
      <c r="F210" s="10"/>
      <c r="G210" s="10"/>
      <c r="H210" s="10"/>
    </row>
    <row r="211" spans="1:8" ht="16" customHeight="1" x14ac:dyDescent="0.25">
      <c r="A211" s="16">
        <v>200</v>
      </c>
      <c r="B211" s="11" t="s">
        <v>124</v>
      </c>
      <c r="C211" s="12">
        <v>20</v>
      </c>
      <c r="E211" s="10"/>
      <c r="F211" s="10"/>
      <c r="G211" s="10"/>
      <c r="H211" s="10"/>
    </row>
    <row r="212" spans="1:8" ht="16" customHeight="1" x14ac:dyDescent="0.25">
      <c r="A212" s="16">
        <v>201</v>
      </c>
      <c r="B212" s="11" t="s">
        <v>125</v>
      </c>
      <c r="C212" s="12">
        <v>64</v>
      </c>
      <c r="E212" s="10"/>
      <c r="F212" s="10"/>
      <c r="G212" s="10"/>
      <c r="H212" s="10"/>
    </row>
    <row r="213" spans="1:8" ht="16" customHeight="1" x14ac:dyDescent="0.25">
      <c r="A213" s="16">
        <v>202</v>
      </c>
      <c r="B213" s="11" t="s">
        <v>126</v>
      </c>
      <c r="C213" s="12">
        <v>88</v>
      </c>
      <c r="E213" s="10"/>
      <c r="F213" s="10"/>
      <c r="G213" s="10"/>
      <c r="H213" s="10"/>
    </row>
    <row r="214" spans="1:8" ht="16" customHeight="1" x14ac:dyDescent="0.25">
      <c r="A214" s="16">
        <v>203</v>
      </c>
      <c r="B214" s="11" t="s">
        <v>127</v>
      </c>
      <c r="C214" s="12">
        <v>86</v>
      </c>
      <c r="E214" s="10"/>
      <c r="F214" s="10"/>
      <c r="G214" s="10"/>
      <c r="H214" s="10"/>
    </row>
    <row r="215" spans="1:8" ht="16" customHeight="1" x14ac:dyDescent="0.25">
      <c r="A215" s="16">
        <v>204</v>
      </c>
      <c r="B215" s="11" t="s">
        <v>244</v>
      </c>
      <c r="C215" s="12">
        <v>75</v>
      </c>
      <c r="E215" s="10"/>
      <c r="F215" s="10"/>
      <c r="G215" s="10"/>
      <c r="H215" s="10"/>
    </row>
    <row r="216" spans="1:8" ht="16" customHeight="1" x14ac:dyDescent="0.25">
      <c r="A216" s="16">
        <v>205</v>
      </c>
      <c r="B216" s="11" t="s">
        <v>128</v>
      </c>
      <c r="C216" s="12">
        <v>67</v>
      </c>
      <c r="E216" s="10"/>
      <c r="F216" s="10"/>
      <c r="G216" s="10"/>
      <c r="H216" s="10"/>
    </row>
    <row r="217" spans="1:8" ht="16" customHeight="1" x14ac:dyDescent="0.25">
      <c r="A217" s="16">
        <v>206</v>
      </c>
      <c r="B217" s="11" t="s">
        <v>129</v>
      </c>
      <c r="C217" s="12">
        <v>65</v>
      </c>
      <c r="E217" s="10"/>
      <c r="F217" s="10"/>
      <c r="G217" s="10"/>
      <c r="H217" s="10"/>
    </row>
    <row r="218" spans="1:8" ht="16" customHeight="1" x14ac:dyDescent="0.25">
      <c r="A218" s="16">
        <v>207</v>
      </c>
      <c r="B218" s="11" t="s">
        <v>130</v>
      </c>
      <c r="C218" s="12">
        <v>80</v>
      </c>
      <c r="E218" s="10"/>
      <c r="F218" s="10"/>
      <c r="G218" s="10"/>
      <c r="H218" s="10"/>
    </row>
    <row r="219" spans="1:8" ht="16" customHeight="1" x14ac:dyDescent="0.25">
      <c r="A219" s="16">
        <v>208</v>
      </c>
      <c r="B219" s="11" t="s">
        <v>131</v>
      </c>
      <c r="C219" s="12">
        <v>75</v>
      </c>
      <c r="E219" s="10"/>
      <c r="F219" s="10"/>
      <c r="G219" s="10"/>
      <c r="H219" s="10"/>
    </row>
    <row r="220" spans="1:8" ht="16" customHeight="1" x14ac:dyDescent="0.25">
      <c r="A220" s="16">
        <v>209</v>
      </c>
      <c r="B220" s="11" t="s">
        <v>132</v>
      </c>
      <c r="C220" s="12">
        <v>55</v>
      </c>
      <c r="E220" s="10"/>
      <c r="F220" s="10"/>
      <c r="G220" s="10"/>
      <c r="H220" s="10"/>
    </row>
    <row r="221" spans="1:8" ht="16" customHeight="1" x14ac:dyDescent="0.25">
      <c r="A221" s="16">
        <v>210</v>
      </c>
      <c r="B221" s="11" t="s">
        <v>133</v>
      </c>
      <c r="C221" s="12">
        <v>80</v>
      </c>
      <c r="E221" s="10"/>
      <c r="F221" s="10"/>
      <c r="G221" s="10"/>
      <c r="H221" s="10"/>
    </row>
    <row r="222" spans="1:8" ht="16" customHeight="1" x14ac:dyDescent="0.25">
      <c r="A222" s="16">
        <v>211</v>
      </c>
      <c r="B222" s="11" t="s">
        <v>134</v>
      </c>
      <c r="C222" s="12">
        <v>100</v>
      </c>
      <c r="E222" s="10"/>
      <c r="F222" s="10"/>
      <c r="G222" s="10"/>
      <c r="H222" s="10"/>
    </row>
    <row r="223" spans="1:8" ht="16" customHeight="1" x14ac:dyDescent="0.25">
      <c r="A223" s="16">
        <v>212</v>
      </c>
      <c r="B223" s="11" t="s">
        <v>135</v>
      </c>
      <c r="C223" s="12">
        <v>85</v>
      </c>
      <c r="E223" s="10"/>
      <c r="F223" s="10"/>
      <c r="G223" s="10"/>
      <c r="H223" s="10"/>
    </row>
    <row r="224" spans="1:8" ht="16" customHeight="1" x14ac:dyDescent="0.25">
      <c r="A224" s="16">
        <v>213</v>
      </c>
      <c r="B224" s="11" t="s">
        <v>245</v>
      </c>
      <c r="C224" s="12">
        <v>101</v>
      </c>
      <c r="E224" s="10"/>
      <c r="F224" s="10"/>
      <c r="G224" s="10"/>
      <c r="H224" s="10"/>
    </row>
    <row r="225" spans="1:8" ht="16" customHeight="1" x14ac:dyDescent="0.25">
      <c r="A225" s="16">
        <v>214</v>
      </c>
      <c r="B225" s="11" t="s">
        <v>136</v>
      </c>
      <c r="C225" s="12">
        <v>105</v>
      </c>
      <c r="E225" s="10"/>
      <c r="F225" s="10"/>
      <c r="G225" s="10"/>
      <c r="H225" s="10"/>
    </row>
    <row r="226" spans="1:8" ht="16" customHeight="1" x14ac:dyDescent="0.25">
      <c r="A226" s="16">
        <v>215</v>
      </c>
      <c r="B226" s="11" t="s">
        <v>246</v>
      </c>
      <c r="C226" s="12">
        <v>105</v>
      </c>
      <c r="E226" s="10"/>
      <c r="F226" s="10"/>
      <c r="G226" s="10"/>
      <c r="H226" s="10"/>
    </row>
    <row r="227" spans="1:8" ht="16" customHeight="1" x14ac:dyDescent="0.25">
      <c r="A227" s="16">
        <v>216</v>
      </c>
      <c r="B227" s="11" t="s">
        <v>137</v>
      </c>
      <c r="C227" s="12">
        <v>52</v>
      </c>
      <c r="E227" s="10"/>
      <c r="F227" s="10"/>
      <c r="G227" s="10"/>
      <c r="H227" s="10"/>
    </row>
    <row r="228" spans="1:8" ht="16" customHeight="1" x14ac:dyDescent="0.25">
      <c r="A228" s="16">
        <v>217</v>
      </c>
      <c r="B228" s="11" t="s">
        <v>138</v>
      </c>
      <c r="C228" s="12">
        <v>89</v>
      </c>
      <c r="E228" s="10"/>
      <c r="F228" s="10"/>
      <c r="G228" s="10"/>
      <c r="H228" s="10"/>
    </row>
    <row r="229" spans="1:8" ht="16" customHeight="1" x14ac:dyDescent="0.25">
      <c r="A229" s="16">
        <v>218</v>
      </c>
      <c r="B229" s="11" t="s">
        <v>139</v>
      </c>
      <c r="C229" s="12">
        <v>58</v>
      </c>
      <c r="E229" s="10"/>
      <c r="F229" s="10"/>
      <c r="G229" s="10"/>
      <c r="H229" s="10"/>
    </row>
    <row r="230" spans="1:8" ht="16" customHeight="1" x14ac:dyDescent="0.25">
      <c r="A230" s="16">
        <v>219</v>
      </c>
      <c r="B230" s="11" t="s">
        <v>140</v>
      </c>
      <c r="C230" s="12">
        <v>56</v>
      </c>
      <c r="E230" s="10"/>
      <c r="F230" s="10"/>
      <c r="G230" s="10"/>
      <c r="H230" s="10"/>
    </row>
    <row r="231" spans="1:8" ht="16" customHeight="1" x14ac:dyDescent="0.25">
      <c r="A231" s="16">
        <v>220</v>
      </c>
      <c r="B231" s="11" t="s">
        <v>141</v>
      </c>
      <c r="C231" s="12">
        <v>70</v>
      </c>
      <c r="E231" s="10"/>
      <c r="F231" s="10"/>
      <c r="G231" s="10"/>
      <c r="H231" s="10"/>
    </row>
    <row r="232" spans="1:8" ht="16" customHeight="1" x14ac:dyDescent="0.25">
      <c r="A232" s="16">
        <v>221</v>
      </c>
      <c r="B232" s="11" t="s">
        <v>247</v>
      </c>
      <c r="C232" s="12">
        <v>50</v>
      </c>
      <c r="E232" s="10"/>
      <c r="F232" s="10"/>
      <c r="G232" s="10"/>
      <c r="H232" s="10"/>
    </row>
    <row r="233" spans="1:8" ht="16" customHeight="1" x14ac:dyDescent="0.25">
      <c r="A233" s="16">
        <v>222</v>
      </c>
      <c r="B233" s="11" t="s">
        <v>256</v>
      </c>
      <c r="C233" s="12">
        <v>74</v>
      </c>
      <c r="E233" s="10"/>
      <c r="F233" s="10"/>
      <c r="G233" s="10"/>
      <c r="H233" s="10"/>
    </row>
    <row r="234" spans="1:8" ht="16" customHeight="1" x14ac:dyDescent="0.25">
      <c r="A234" s="16">
        <v>223</v>
      </c>
      <c r="B234" s="11" t="s">
        <v>154</v>
      </c>
      <c r="C234" s="12">
        <v>97</v>
      </c>
      <c r="E234" s="10"/>
      <c r="F234" s="10"/>
      <c r="G234" s="10"/>
      <c r="H234" s="10"/>
    </row>
    <row r="235" spans="1:8" ht="16" customHeight="1" x14ac:dyDescent="0.25">
      <c r="A235" s="16">
        <v>224</v>
      </c>
      <c r="B235" s="11" t="s">
        <v>248</v>
      </c>
      <c r="C235" s="12">
        <v>105</v>
      </c>
      <c r="E235" s="10"/>
      <c r="F235" s="10"/>
      <c r="G235" s="10"/>
      <c r="H235" s="10"/>
    </row>
    <row r="236" spans="1:8" ht="16" customHeight="1" x14ac:dyDescent="0.25">
      <c r="E236" s="10"/>
      <c r="F236" s="10"/>
      <c r="G236" s="10"/>
      <c r="H236" s="10"/>
    </row>
    <row r="237" spans="1:8" ht="16" customHeight="1" x14ac:dyDescent="0.25">
      <c r="A237" s="10"/>
      <c r="B237" s="10"/>
      <c r="C237" s="10"/>
      <c r="D237" s="10"/>
      <c r="E237" s="10"/>
      <c r="F237" s="10"/>
      <c r="G237" s="10"/>
      <c r="H237" s="10"/>
    </row>
    <row r="238" spans="1:8" ht="16" customHeight="1" x14ac:dyDescent="0.25"/>
    <row r="239" spans="1:8" ht="16" customHeight="1" x14ac:dyDescent="0.25"/>
    <row r="240" spans="1:8" ht="16" customHeight="1" x14ac:dyDescent="0.25"/>
    <row r="241" ht="16" customHeight="1" x14ac:dyDescent="0.25"/>
    <row r="242" ht="16" customHeight="1" x14ac:dyDescent="0.25"/>
    <row r="243" ht="16" customHeight="1" x14ac:dyDescent="0.25"/>
    <row r="244" ht="16" customHeight="1" x14ac:dyDescent="0.25"/>
    <row r="245" ht="16" customHeight="1" x14ac:dyDescent="0.25"/>
    <row r="246" ht="16" customHeight="1" x14ac:dyDescent="0.25"/>
    <row r="247" ht="16" customHeight="1" x14ac:dyDescent="0.25"/>
    <row r="248" ht="16" customHeight="1" x14ac:dyDescent="0.25"/>
    <row r="249" ht="16" customHeight="1" x14ac:dyDescent="0.25"/>
    <row r="250" ht="16" customHeight="1" x14ac:dyDescent="0.25"/>
    <row r="251" ht="16" customHeight="1" x14ac:dyDescent="0.25"/>
    <row r="252" ht="16" customHeight="1" x14ac:dyDescent="0.25"/>
    <row r="253" ht="16" customHeight="1" x14ac:dyDescent="0.25"/>
    <row r="254" ht="16" customHeight="1" x14ac:dyDescent="0.25"/>
    <row r="255" ht="16" customHeight="1" x14ac:dyDescent="0.25"/>
    <row r="256" ht="16" customHeight="1" x14ac:dyDescent="0.25"/>
    <row r="257" ht="16" customHeight="1" x14ac:dyDescent="0.25"/>
    <row r="258" ht="16" customHeight="1" x14ac:dyDescent="0.25"/>
    <row r="259" ht="16" customHeight="1" x14ac:dyDescent="0.25"/>
    <row r="260" ht="16" customHeight="1" x14ac:dyDescent="0.25"/>
    <row r="261" ht="16" customHeight="1" x14ac:dyDescent="0.25"/>
    <row r="262" ht="16" customHeight="1" x14ac:dyDescent="0.25"/>
    <row r="263" ht="16" customHeight="1" x14ac:dyDescent="0.25"/>
    <row r="264" ht="16" customHeight="1" x14ac:dyDescent="0.25"/>
    <row r="265" ht="16" customHeight="1" x14ac:dyDescent="0.25"/>
    <row r="266" ht="16" customHeight="1" x14ac:dyDescent="0.25"/>
    <row r="267" ht="16" customHeight="1" x14ac:dyDescent="0.25"/>
    <row r="268" ht="16" customHeight="1" x14ac:dyDescent="0.25"/>
    <row r="269" ht="16" customHeight="1" x14ac:dyDescent="0.25"/>
    <row r="270" ht="16" customHeight="1" x14ac:dyDescent="0.25"/>
    <row r="271" ht="16" customHeight="1" x14ac:dyDescent="0.25"/>
    <row r="272" ht="16" customHeight="1" x14ac:dyDescent="0.25"/>
    <row r="273" ht="16" customHeight="1" x14ac:dyDescent="0.25"/>
    <row r="274" ht="16" customHeight="1" x14ac:dyDescent="0.25"/>
    <row r="275" ht="16" customHeight="1" x14ac:dyDescent="0.25"/>
    <row r="276" ht="16" customHeight="1" x14ac:dyDescent="0.25"/>
    <row r="277" ht="16" customHeight="1" x14ac:dyDescent="0.25"/>
    <row r="278" ht="16" customHeight="1" x14ac:dyDescent="0.25"/>
    <row r="279" ht="16" customHeight="1" x14ac:dyDescent="0.25"/>
    <row r="280" ht="16" customHeight="1" x14ac:dyDescent="0.25"/>
    <row r="281" ht="16" customHeight="1" x14ac:dyDescent="0.25"/>
    <row r="282" ht="16" customHeight="1" x14ac:dyDescent="0.25"/>
    <row r="283" ht="16" customHeight="1" x14ac:dyDescent="0.25"/>
    <row r="284" ht="16" customHeight="1" x14ac:dyDescent="0.25"/>
    <row r="285" ht="16" customHeight="1" x14ac:dyDescent="0.25"/>
    <row r="286" ht="16" customHeight="1" x14ac:dyDescent="0.25"/>
    <row r="287" ht="16" customHeight="1" x14ac:dyDescent="0.25"/>
    <row r="288" ht="16" customHeight="1" x14ac:dyDescent="0.25"/>
    <row r="289" ht="16" customHeight="1" x14ac:dyDescent="0.25"/>
    <row r="290" ht="16" customHeight="1" x14ac:dyDescent="0.25"/>
    <row r="291" ht="16" customHeight="1" x14ac:dyDescent="0.25"/>
    <row r="292" ht="16" customHeight="1" x14ac:dyDescent="0.25"/>
    <row r="293" ht="16" customHeight="1" x14ac:dyDescent="0.25"/>
    <row r="294" ht="16" customHeight="1" x14ac:dyDescent="0.25"/>
    <row r="295" ht="16" customHeight="1" x14ac:dyDescent="0.25"/>
    <row r="296" ht="16" customHeight="1" x14ac:dyDescent="0.25"/>
    <row r="297" ht="16" customHeight="1" x14ac:dyDescent="0.25"/>
    <row r="298" ht="16" customHeight="1" x14ac:dyDescent="0.25"/>
    <row r="299" ht="16" customHeight="1" x14ac:dyDescent="0.25"/>
    <row r="300" ht="16" customHeight="1" x14ac:dyDescent="0.25"/>
    <row r="301" ht="16" customHeight="1" x14ac:dyDescent="0.25"/>
    <row r="302" ht="16" customHeight="1" x14ac:dyDescent="0.25"/>
    <row r="303" ht="16" customHeight="1" x14ac:dyDescent="0.25"/>
    <row r="304" ht="16" customHeight="1" x14ac:dyDescent="0.25"/>
    <row r="305" ht="16" customHeight="1" x14ac:dyDescent="0.25"/>
    <row r="306" ht="16" customHeight="1" x14ac:dyDescent="0.25"/>
    <row r="307" ht="16" customHeight="1" x14ac:dyDescent="0.25"/>
    <row r="308" ht="16" customHeight="1" x14ac:dyDescent="0.25"/>
    <row r="309" ht="16" customHeight="1" x14ac:dyDescent="0.25"/>
    <row r="310" ht="16" customHeight="1" x14ac:dyDescent="0.25"/>
    <row r="311" ht="16" customHeight="1" x14ac:dyDescent="0.25"/>
    <row r="312" ht="16" customHeight="1" x14ac:dyDescent="0.25"/>
    <row r="313" ht="16" customHeight="1" x14ac:dyDescent="0.25"/>
    <row r="314" ht="16" customHeight="1" x14ac:dyDescent="0.25"/>
    <row r="315" ht="16" customHeight="1" x14ac:dyDescent="0.25"/>
    <row r="316" ht="16" customHeight="1" x14ac:dyDescent="0.25"/>
    <row r="317" ht="16" customHeight="1" x14ac:dyDescent="0.25"/>
    <row r="318" ht="16" customHeight="1" x14ac:dyDescent="0.25"/>
    <row r="319" ht="16" customHeight="1" x14ac:dyDescent="0.25"/>
    <row r="320" ht="16" customHeight="1" x14ac:dyDescent="0.25"/>
    <row r="321" ht="16" customHeight="1" x14ac:dyDescent="0.25"/>
    <row r="322" ht="16" customHeight="1" x14ac:dyDescent="0.25"/>
    <row r="323" ht="16" customHeight="1" x14ac:dyDescent="0.25"/>
    <row r="324" ht="16" customHeight="1" x14ac:dyDescent="0.25"/>
    <row r="325" ht="16" customHeight="1" x14ac:dyDescent="0.25"/>
    <row r="326" ht="16" customHeight="1" x14ac:dyDescent="0.25"/>
    <row r="327" ht="16" customHeight="1" x14ac:dyDescent="0.25"/>
    <row r="328" ht="16" customHeight="1" x14ac:dyDescent="0.25"/>
    <row r="329" ht="16" customHeight="1" x14ac:dyDescent="0.25"/>
    <row r="330" ht="16" customHeight="1" x14ac:dyDescent="0.25"/>
    <row r="331" ht="16" customHeight="1" x14ac:dyDescent="0.25"/>
    <row r="332" ht="16" customHeight="1" x14ac:dyDescent="0.25"/>
    <row r="333" ht="16" customHeight="1" x14ac:dyDescent="0.25"/>
    <row r="334" ht="16" customHeight="1" x14ac:dyDescent="0.25"/>
    <row r="335" ht="16" customHeight="1" x14ac:dyDescent="0.25"/>
    <row r="336" ht="16" customHeight="1" x14ac:dyDescent="0.25"/>
    <row r="337" ht="16" customHeight="1" x14ac:dyDescent="0.25"/>
    <row r="338" ht="16" customHeight="1" x14ac:dyDescent="0.25"/>
    <row r="339" ht="16" customHeight="1" x14ac:dyDescent="0.25"/>
    <row r="340" ht="16" customHeight="1" x14ac:dyDescent="0.25"/>
    <row r="341" ht="16" customHeight="1" x14ac:dyDescent="0.25"/>
    <row r="342" ht="16" customHeight="1" x14ac:dyDescent="0.25"/>
    <row r="343" ht="16" customHeight="1" x14ac:dyDescent="0.25"/>
    <row r="344" ht="16" customHeight="1" x14ac:dyDescent="0.25"/>
    <row r="345" ht="16" customHeight="1" x14ac:dyDescent="0.25"/>
    <row r="346" ht="16" customHeight="1" x14ac:dyDescent="0.25"/>
    <row r="347" ht="16" customHeight="1" x14ac:dyDescent="0.25"/>
    <row r="348" ht="16" customHeight="1" x14ac:dyDescent="0.25"/>
    <row r="349" ht="16" customHeight="1" x14ac:dyDescent="0.25"/>
    <row r="350" ht="16" customHeight="1" x14ac:dyDescent="0.25"/>
    <row r="351" ht="16" customHeight="1" x14ac:dyDescent="0.25"/>
    <row r="352" ht="16" customHeight="1" x14ac:dyDescent="0.25"/>
    <row r="353" ht="16" customHeight="1" x14ac:dyDescent="0.25"/>
    <row r="354" ht="16" customHeight="1" x14ac:dyDescent="0.25"/>
    <row r="355" ht="16" customHeight="1" x14ac:dyDescent="0.25"/>
    <row r="356" ht="16" customHeight="1" x14ac:dyDescent="0.25"/>
    <row r="357" ht="16" customHeight="1" x14ac:dyDescent="0.25"/>
    <row r="358" ht="16" customHeight="1" x14ac:dyDescent="0.25"/>
    <row r="359" ht="16" customHeight="1" x14ac:dyDescent="0.25"/>
    <row r="360" ht="16" customHeight="1" x14ac:dyDescent="0.25"/>
    <row r="361" ht="16" customHeight="1" x14ac:dyDescent="0.25"/>
    <row r="362" ht="16" customHeight="1" x14ac:dyDescent="0.25"/>
    <row r="363" ht="16" customHeight="1" x14ac:dyDescent="0.25"/>
    <row r="364" ht="16" customHeight="1" x14ac:dyDescent="0.25"/>
    <row r="365" ht="16" customHeight="1" x14ac:dyDescent="0.25"/>
    <row r="366" ht="16" customHeight="1" x14ac:dyDescent="0.25"/>
    <row r="367" ht="16" customHeight="1" x14ac:dyDescent="0.25"/>
    <row r="368" ht="16" customHeight="1" x14ac:dyDescent="0.25"/>
    <row r="369" ht="16" customHeight="1" x14ac:dyDescent="0.25"/>
    <row r="370" ht="16" customHeight="1" x14ac:dyDescent="0.25"/>
    <row r="371" ht="16" customHeight="1" x14ac:dyDescent="0.25"/>
    <row r="372" ht="16" customHeight="1" x14ac:dyDescent="0.25"/>
    <row r="373" ht="16" customHeight="1" x14ac:dyDescent="0.25"/>
    <row r="374" ht="16" customHeight="1" x14ac:dyDescent="0.25"/>
    <row r="375" ht="16" customHeight="1" x14ac:dyDescent="0.25"/>
    <row r="376" ht="16" customHeight="1" x14ac:dyDescent="0.25"/>
    <row r="377" ht="16" customHeight="1" x14ac:dyDescent="0.25"/>
    <row r="378" ht="16" customHeight="1" x14ac:dyDescent="0.25"/>
    <row r="379" ht="16" customHeight="1" x14ac:dyDescent="0.25"/>
    <row r="380" ht="16" customHeight="1" x14ac:dyDescent="0.25"/>
    <row r="381" ht="16" customHeight="1" x14ac:dyDescent="0.25"/>
    <row r="382" ht="16" customHeight="1" x14ac:dyDescent="0.25"/>
    <row r="383" ht="16" customHeight="1" x14ac:dyDescent="0.25"/>
    <row r="384" ht="16" customHeight="1" x14ac:dyDescent="0.25"/>
    <row r="385" ht="16" customHeight="1" x14ac:dyDescent="0.25"/>
    <row r="386" ht="16" customHeight="1" x14ac:dyDescent="0.25"/>
    <row r="387" ht="16" customHeight="1" x14ac:dyDescent="0.25"/>
    <row r="388" ht="16" customHeight="1" x14ac:dyDescent="0.25"/>
    <row r="389" ht="16" customHeight="1" x14ac:dyDescent="0.25"/>
    <row r="390" ht="16" customHeight="1" x14ac:dyDescent="0.25"/>
    <row r="391" ht="16" customHeight="1" x14ac:dyDescent="0.25"/>
    <row r="392" ht="16" customHeight="1" x14ac:dyDescent="0.25"/>
    <row r="393" ht="16" customHeight="1" x14ac:dyDescent="0.25"/>
  </sheetData>
  <sheetProtection algorithmName="SHA-512" hashValue="GDn0mHe7gJb2x2V0/hDZV8m1dJxil1QPCK3HRhNlwIqol53K+maOANE1PYKol84eyzCFzMGwrhBI3C9wZzaAKg==" saltValue="yWGMyfcZBDIyq8ZK0vZe8w==" spinCount="100000" sheet="1" objects="1" scenarios="1"/>
  <mergeCells count="2">
    <mergeCell ref="B10:C10"/>
    <mergeCell ref="B5:C7"/>
  </mergeCells>
  <phoneticPr fontId="11" type="noConversion"/>
  <hyperlinks>
    <hyperlink ref="E2" location="Home!A1" tooltip="Home" display="Ç" xr:uid="{00000000-0004-0000-0200-000000000000}"/>
    <hyperlink ref="G2" location="'2'!A1" tooltip="vorige" display="Å" xr:uid="{00000000-0004-0000-0200-000001000000}"/>
  </hyperlinks>
  <pageMargins left="0.78740157480314965" right="0.78740157480314965" top="0.78740157480314965" bottom="0.78740157480314965" header="0.39370078740157483" footer="0.39370078740157483"/>
  <pageSetup paperSize="9" orientation="portrait" horizontalDpi="1200" verticalDpi="1200" r:id="rId1"/>
  <headerFooter alignWithMargins="0">
    <oddHeader>&amp;C&amp;Z&amp;F</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sheetPr>
  <dimension ref="C1:D17"/>
  <sheetViews>
    <sheetView showGridLines="0" showRowColHeaders="0" workbookViewId="0">
      <selection activeCell="C8" sqref="C8"/>
    </sheetView>
  </sheetViews>
  <sheetFormatPr defaultColWidth="1.7265625" defaultRowHeight="10.75" x14ac:dyDescent="0.2"/>
  <cols>
    <col min="1" max="2" width="1.7265625" style="80" customWidth="1"/>
    <col min="3" max="3" width="15.54296875" style="80" bestFit="1" customWidth="1"/>
    <col min="4" max="4" width="1.7265625" style="80" customWidth="1"/>
    <col min="5" max="16384" width="1.7265625" style="80"/>
  </cols>
  <sheetData>
    <row r="1" spans="3:4" s="79" customFormat="1" x14ac:dyDescent="0.2"/>
    <row r="2" spans="3:4" x14ac:dyDescent="0.2">
      <c r="C2" s="80" t="s">
        <v>252</v>
      </c>
      <c r="D2" s="81"/>
    </row>
    <row r="3" spans="3:4" x14ac:dyDescent="0.2">
      <c r="C3" s="80">
        <v>2018</v>
      </c>
    </row>
    <row r="8" spans="3:4" x14ac:dyDescent="0.2">
      <c r="C8" s="81">
        <f>DATE(C3,7,6)</f>
        <v>43287</v>
      </c>
    </row>
    <row r="12" spans="3:4" x14ac:dyDescent="0.2">
      <c r="C12" s="82">
        <v>1</v>
      </c>
    </row>
    <row r="13" spans="3:4" x14ac:dyDescent="0.2">
      <c r="C13" s="82">
        <v>1</v>
      </c>
    </row>
    <row r="14" spans="3:4" x14ac:dyDescent="0.2">
      <c r="C14" s="82">
        <v>1</v>
      </c>
    </row>
    <row r="15" spans="3:4" x14ac:dyDescent="0.2">
      <c r="C15" s="82">
        <v>1</v>
      </c>
    </row>
    <row r="16" spans="3:4" x14ac:dyDescent="0.2">
      <c r="C16" s="80">
        <v>1</v>
      </c>
    </row>
    <row r="17" spans="3:3" x14ac:dyDescent="0.2">
      <c r="C17" s="80">
        <v>1</v>
      </c>
    </row>
  </sheetData>
  <sheetProtection algorithmName="SHA-512" hashValue="tbOkxZ8EClb+0GfZ42zPvlI7zK02J+lYCPH3DxVouoZWyL1sm4OWLjbFE97ndG7+04jW6r7qDPtqF4xQdXi4iw==" saltValue="SPkgatxPToNe3H8jtXbDYA==" spinCount="100000" sheet="1" objects="1" scenarios="1"/>
  <phoneticPr fontId="0" type="noConversion"/>
  <pageMargins left="0.78740157480314965" right="0.78740157480314965" top="0.78740157480314965" bottom="0.78740157480314965" header="0.39370078740157483" footer="0.39370078740157483"/>
  <pageSetup paperSize="9" orientation="portrait" horizontalDpi="1200" verticalDpi="1200" r:id="rId1"/>
  <headerFooter alignWithMargins="0">
    <oddHeader>&amp;C&amp;Z&amp;F</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53C9-582A-4181-A3DD-EA2633FA17CE}">
  <dimension ref="B3:D20"/>
  <sheetViews>
    <sheetView showGridLines="0" showRowColHeaders="0" workbookViewId="0">
      <selection activeCell="B4" sqref="B4:D20"/>
    </sheetView>
  </sheetViews>
  <sheetFormatPr defaultRowHeight="11.15" x14ac:dyDescent="0.25"/>
  <cols>
    <col min="1" max="1" width="8.7265625" style="89"/>
    <col min="2" max="2" width="10.54296875" style="89" customWidth="1"/>
    <col min="3" max="3" width="35.54296875" style="89" customWidth="1"/>
    <col min="4" max="4" width="120.54296875" style="89" customWidth="1"/>
    <col min="5" max="16384" width="8.7265625" style="89"/>
  </cols>
  <sheetData>
    <row r="3" spans="2:4" ht="11.6" thickBot="1" x14ac:dyDescent="0.3"/>
    <row r="4" spans="2:4" ht="12.9" thickBot="1" x14ac:dyDescent="0.35">
      <c r="B4" s="110" t="s">
        <v>263</v>
      </c>
      <c r="C4" s="111"/>
      <c r="D4" s="112"/>
    </row>
    <row r="5" spans="2:4" ht="13.3" thickBot="1" x14ac:dyDescent="0.4">
      <c r="B5" s="113" t="s">
        <v>264</v>
      </c>
      <c r="C5" s="90" t="s">
        <v>265</v>
      </c>
      <c r="D5" s="91">
        <v>453092</v>
      </c>
    </row>
    <row r="6" spans="2:4" ht="13.3" thickBot="1" x14ac:dyDescent="0.4">
      <c r="B6" s="114"/>
      <c r="C6" s="90" t="s">
        <v>266</v>
      </c>
      <c r="D6" s="91" t="s">
        <v>279</v>
      </c>
    </row>
    <row r="7" spans="2:4" ht="13.3" thickBot="1" x14ac:dyDescent="0.4">
      <c r="B7" s="114"/>
      <c r="C7" s="90" t="s">
        <v>267</v>
      </c>
      <c r="D7" s="92" t="s">
        <v>268</v>
      </c>
    </row>
    <row r="8" spans="2:4" ht="51.9" thickBot="1" x14ac:dyDescent="0.4">
      <c r="B8" s="114"/>
      <c r="C8" s="90" t="s">
        <v>269</v>
      </c>
      <c r="D8" s="93" t="s">
        <v>280</v>
      </c>
    </row>
    <row r="9" spans="2:4" ht="25.75" thickBot="1" x14ac:dyDescent="0.4">
      <c r="B9" s="114"/>
      <c r="C9" s="90" t="s">
        <v>270</v>
      </c>
      <c r="D9" s="93" t="s">
        <v>271</v>
      </c>
    </row>
    <row r="10" spans="2:4" ht="13.3" thickBot="1" x14ac:dyDescent="0.4">
      <c r="B10" s="114"/>
      <c r="C10" s="90" t="s">
        <v>272</v>
      </c>
      <c r="D10" s="93"/>
    </row>
    <row r="11" spans="2:4" ht="13.3" thickBot="1" x14ac:dyDescent="0.4">
      <c r="B11" s="114"/>
      <c r="C11" s="90" t="s">
        <v>273</v>
      </c>
      <c r="D11" s="94" t="s">
        <v>271</v>
      </c>
    </row>
    <row r="12" spans="2:4" ht="13.3" thickBot="1" x14ac:dyDescent="0.4">
      <c r="B12" s="115"/>
      <c r="C12" s="95" t="s">
        <v>274</v>
      </c>
      <c r="D12" s="96" t="s">
        <v>275</v>
      </c>
    </row>
    <row r="13" spans="2:4" ht="13.3" thickBot="1" x14ac:dyDescent="0.4">
      <c r="B13" s="113" t="s">
        <v>276</v>
      </c>
      <c r="C13" s="90" t="s">
        <v>265</v>
      </c>
      <c r="D13" s="91">
        <v>453093</v>
      </c>
    </row>
    <row r="14" spans="2:4" ht="13.3" thickBot="1" x14ac:dyDescent="0.4">
      <c r="B14" s="114"/>
      <c r="C14" s="90" t="s">
        <v>266</v>
      </c>
      <c r="D14" s="91" t="s">
        <v>281</v>
      </c>
    </row>
    <row r="15" spans="2:4" ht="13.3" thickBot="1" x14ac:dyDescent="0.4">
      <c r="B15" s="114"/>
      <c r="C15" s="90" t="s">
        <v>267</v>
      </c>
      <c r="D15" s="92" t="s">
        <v>277</v>
      </c>
    </row>
    <row r="16" spans="2:4" ht="13.3" thickBot="1" x14ac:dyDescent="0.4">
      <c r="B16" s="114"/>
      <c r="C16" s="90" t="s">
        <v>269</v>
      </c>
      <c r="D16" s="93" t="s">
        <v>271</v>
      </c>
    </row>
    <row r="17" spans="2:4" ht="25.75" thickBot="1" x14ac:dyDescent="0.4">
      <c r="B17" s="114"/>
      <c r="C17" s="90" t="s">
        <v>270</v>
      </c>
      <c r="D17" s="93" t="s">
        <v>271</v>
      </c>
    </row>
    <row r="18" spans="2:4" ht="13.3" thickBot="1" x14ac:dyDescent="0.4">
      <c r="B18" s="114"/>
      <c r="C18" s="90" t="s">
        <v>272</v>
      </c>
      <c r="D18" s="93" t="s">
        <v>278</v>
      </c>
    </row>
    <row r="19" spans="2:4" ht="13.3" thickBot="1" x14ac:dyDescent="0.4">
      <c r="B19" s="114"/>
      <c r="C19" s="90" t="s">
        <v>273</v>
      </c>
      <c r="D19" s="94" t="s">
        <v>271</v>
      </c>
    </row>
    <row r="20" spans="2:4" ht="13.3" thickBot="1" x14ac:dyDescent="0.4">
      <c r="B20" s="115"/>
      <c r="C20" s="90" t="s">
        <v>274</v>
      </c>
      <c r="D20" s="96" t="s">
        <v>275</v>
      </c>
    </row>
  </sheetData>
  <sheetProtection algorithmName="SHA-512" hashValue="AJnA+lEMczAQdHB6ocGa7HLUntXlYTRg/uQqEJpgNRCxeM619iIchSN6n646V1c04YyNXjjSpcnWwTk1PHAOMw==" saltValue="++6PMfJP9s5wLHvraFh7ZA==" spinCount="100000" sheet="1" objects="1" scenarios="1"/>
  <mergeCells count="3">
    <mergeCell ref="B4:D4"/>
    <mergeCell ref="B5:B12"/>
    <mergeCell ref="B13:B20"/>
  </mergeCells>
  <pageMargins left="0.7" right="0.7" top="0.75" bottom="0.75" header="0.3" footer="0.3"/>
  <pageSetup paperSize="9" orientation="portrait" r:id="rId1"/>
  <headerFooter>
    <oddHeader>&amp;C&amp;Z&amp;F</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67BC378ED6E94CA11F89AB07685AA6" ma:contentTypeVersion="6" ma:contentTypeDescription="Crée un document." ma:contentTypeScope="" ma:versionID="a1f21889297599c958518e2e1ada6bc7">
  <xsd:schema xmlns:xsd="http://www.w3.org/2001/XMLSchema" xmlns:xs="http://www.w3.org/2001/XMLSchema" xmlns:p="http://schemas.microsoft.com/office/2006/metadata/properties" xmlns:ns2="9f1a52dd-c97f-4abb-8a98-4088ff99792c" xmlns:ns3="c1100eb2-400f-4abd-90be-61dbc9e47e5b" targetNamespace="http://schemas.microsoft.com/office/2006/metadata/properties" ma:root="true" ma:fieldsID="061bd9c11ed3595294d5d53d6b99717c" ns2:_="" ns3:_="">
    <xsd:import namespace="9f1a52dd-c97f-4abb-8a98-4088ff99792c"/>
    <xsd:import namespace="c1100eb2-400f-4abd-90be-61dbc9e47e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a52dd-c97f-4abb-8a98-4088ff997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100eb2-400f-4abd-90be-61dbc9e47e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5873B-85F2-4050-B15D-A692773AB3B7}">
  <ds:schemaRefs>
    <ds:schemaRef ds:uri="http://purl.org/dc/elements/1.1/"/>
    <ds:schemaRef ds:uri="http://schemas.microsoft.com/office/2006/metadata/properties"/>
    <ds:schemaRef ds:uri="a9c9ba65-0ef1-44b3-8ee2-48738882e2b9"/>
    <ds:schemaRef ds:uri="http://purl.org/dc/terms/"/>
    <ds:schemaRef ds:uri="http://schemas.microsoft.com/office/2006/documentManagement/types"/>
    <ds:schemaRef ds:uri="ac217802-ad5e-451a-bc27-2c973f4b848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CA919A7-4994-48E4-A5F5-8522B270AA2F}">
  <ds:schemaRefs>
    <ds:schemaRef ds:uri="http://schemas.microsoft.com/sharepoint/v3/contenttype/forms"/>
  </ds:schemaRefs>
</ds:datastoreItem>
</file>

<file path=customXml/itemProps3.xml><?xml version="1.0" encoding="utf-8"?>
<ds:datastoreItem xmlns:ds="http://schemas.openxmlformats.org/officeDocument/2006/customXml" ds:itemID="{91E4F984-760E-49ED-994C-E3971DA26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a52dd-c97f-4abb-8a98-4088ff99792c"/>
    <ds:schemaRef ds:uri="c1100eb2-400f-4abd-90be-61dbc9e47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Home</vt:lpstr>
      <vt:lpstr>2</vt:lpstr>
      <vt:lpstr>2a</vt:lpstr>
      <vt:lpstr>RedSec</vt:lpstr>
      <vt:lpstr>'2'!Print_Area</vt:lpstr>
      <vt:lpstr>'2a'!Print_Area</vt:lpstr>
      <vt:lpstr>Home!Print_Area</vt:lpstr>
      <vt:lpstr>'2a'!Print_Titles</vt:lpstr>
    </vt:vector>
  </TitlesOfParts>
  <Manager/>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Joeri VAN DEN BOSCH</dc:creator>
  <cp:keywords/>
  <dc:description/>
  <cp:lastModifiedBy>Bernard SELFSLAGH</cp:lastModifiedBy>
  <cp:lastPrinted>2009-09-02T14:36:00Z</cp:lastPrinted>
  <dcterms:created xsi:type="dcterms:W3CDTF">2000-02-07T09:26:44Z</dcterms:created>
  <dcterms:modified xsi:type="dcterms:W3CDTF">2023-05-09T11:26:28Z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0x0101009E67BC378ED6E94CA11F89AB07685AA6</vt:lpwstr>
  </property>
</Properties>
</file>